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filterPrivacy="1" defaultThemeVersion="124226"/>
  <xr:revisionPtr revIDLastSave="0" documentId="8_{5534C790-5C5F-9544-8A1A-6A0B1622B214}" xr6:coauthVersionLast="45" xr6:coauthVersionMax="45" xr10:uidLastSave="{00000000-0000-0000-0000-000000000000}"/>
  <bookViews>
    <workbookView xWindow="2820" yWindow="920" windowWidth="31060" windowHeight="19560" xr2:uid="{00000000-000D-0000-FFFF-FFFF00000000}"/>
  </bookViews>
  <sheets>
    <sheet name="有限要素法 誘電体" sheetId="3" r:id="rId1"/>
  </sheets>
  <definedNames>
    <definedName name="solver_adj" localSheetId="0" hidden="1">'有限要素法 誘電体'!$B$18:$J$26</definedName>
    <definedName name="solver_cvg" localSheetId="0" hidden="1">0.00001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'有限要素法 誘電体'!$A$10</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3" l="1"/>
  <c r="K26" i="3" l="1"/>
  <c r="K25" i="3" s="1"/>
  <c r="K24" i="3" s="1"/>
  <c r="K23" i="3" s="1"/>
  <c r="K18" i="3"/>
  <c r="J48" i="3" s="1"/>
  <c r="B47" i="3"/>
  <c r="C47" i="3"/>
  <c r="D47" i="3"/>
  <c r="E47" i="3"/>
  <c r="F47" i="3"/>
  <c r="G47" i="3"/>
  <c r="H47" i="3"/>
  <c r="I47" i="3"/>
  <c r="J47" i="3"/>
  <c r="B48" i="3"/>
  <c r="C48" i="3"/>
  <c r="D48" i="3"/>
  <c r="E48" i="3"/>
  <c r="F48" i="3"/>
  <c r="G48" i="3"/>
  <c r="H48" i="3"/>
  <c r="I48" i="3"/>
  <c r="B49" i="3"/>
  <c r="C49" i="3"/>
  <c r="D49" i="3"/>
  <c r="E49" i="3"/>
  <c r="F49" i="3"/>
  <c r="G49" i="3"/>
  <c r="H49" i="3"/>
  <c r="I49" i="3"/>
  <c r="B50" i="3"/>
  <c r="C50" i="3"/>
  <c r="D50" i="3"/>
  <c r="E50" i="3"/>
  <c r="F50" i="3"/>
  <c r="G50" i="3"/>
  <c r="H50" i="3"/>
  <c r="I50" i="3"/>
  <c r="B51" i="3"/>
  <c r="C51" i="3"/>
  <c r="D51" i="3"/>
  <c r="E51" i="3"/>
  <c r="F51" i="3"/>
  <c r="G51" i="3"/>
  <c r="H51" i="3"/>
  <c r="I51" i="3"/>
  <c r="B52" i="3"/>
  <c r="C52" i="3"/>
  <c r="D52" i="3"/>
  <c r="E52" i="3"/>
  <c r="F52" i="3"/>
  <c r="G52" i="3"/>
  <c r="H52" i="3"/>
  <c r="I52" i="3"/>
  <c r="B53" i="3"/>
  <c r="C53" i="3"/>
  <c r="D53" i="3"/>
  <c r="E53" i="3"/>
  <c r="F53" i="3"/>
  <c r="G53" i="3"/>
  <c r="H53" i="3"/>
  <c r="I53" i="3"/>
  <c r="B54" i="3"/>
  <c r="C54" i="3"/>
  <c r="D54" i="3"/>
  <c r="E54" i="3"/>
  <c r="F54" i="3"/>
  <c r="G54" i="3"/>
  <c r="H54" i="3"/>
  <c r="I54" i="3"/>
  <c r="B55" i="3"/>
  <c r="C55" i="3"/>
  <c r="D55" i="3"/>
  <c r="E55" i="3"/>
  <c r="F55" i="3"/>
  <c r="G55" i="3"/>
  <c r="H55" i="3"/>
  <c r="I55" i="3"/>
  <c r="B56" i="3"/>
  <c r="C56" i="3"/>
  <c r="D56" i="3"/>
  <c r="E56" i="3"/>
  <c r="F56" i="3"/>
  <c r="G56" i="3"/>
  <c r="H56" i="3"/>
  <c r="I56" i="3"/>
  <c r="J56" i="3"/>
  <c r="B60" i="3"/>
  <c r="C60" i="3"/>
  <c r="D60" i="3"/>
  <c r="E60" i="3"/>
  <c r="E73" i="3" s="1"/>
  <c r="E86" i="3" s="1"/>
  <c r="F60" i="3"/>
  <c r="G60" i="3"/>
  <c r="H60" i="3"/>
  <c r="I60" i="3"/>
  <c r="I73" i="3" s="1"/>
  <c r="I86" i="3" s="1"/>
  <c r="J60" i="3"/>
  <c r="B61" i="3"/>
  <c r="C61" i="3"/>
  <c r="D61" i="3"/>
  <c r="E61" i="3"/>
  <c r="F61" i="3"/>
  <c r="G61" i="3"/>
  <c r="H61" i="3"/>
  <c r="I61" i="3"/>
  <c r="J61" i="3"/>
  <c r="B62" i="3"/>
  <c r="C62" i="3"/>
  <c r="D62" i="3"/>
  <c r="E62" i="3"/>
  <c r="F62" i="3"/>
  <c r="G62" i="3"/>
  <c r="H62" i="3"/>
  <c r="I62" i="3"/>
  <c r="J62" i="3"/>
  <c r="B63" i="3"/>
  <c r="C63" i="3"/>
  <c r="D63" i="3"/>
  <c r="E63" i="3"/>
  <c r="F63" i="3"/>
  <c r="G63" i="3"/>
  <c r="H63" i="3"/>
  <c r="I63" i="3"/>
  <c r="J63" i="3"/>
  <c r="B64" i="3"/>
  <c r="C64" i="3"/>
  <c r="D64" i="3"/>
  <c r="E64" i="3"/>
  <c r="F64" i="3"/>
  <c r="G64" i="3"/>
  <c r="H64" i="3"/>
  <c r="I64" i="3"/>
  <c r="J64" i="3"/>
  <c r="B65" i="3"/>
  <c r="C65" i="3"/>
  <c r="D65" i="3"/>
  <c r="E65" i="3"/>
  <c r="F65" i="3"/>
  <c r="G65" i="3"/>
  <c r="H65" i="3"/>
  <c r="I65" i="3"/>
  <c r="J65" i="3"/>
  <c r="B66" i="3"/>
  <c r="C66" i="3"/>
  <c r="D66" i="3"/>
  <c r="E66" i="3"/>
  <c r="F66" i="3"/>
  <c r="G66" i="3"/>
  <c r="H66" i="3"/>
  <c r="I66" i="3"/>
  <c r="J66" i="3"/>
  <c r="B67" i="3"/>
  <c r="C67" i="3"/>
  <c r="D67" i="3"/>
  <c r="E67" i="3"/>
  <c r="F67" i="3"/>
  <c r="G67" i="3"/>
  <c r="H67" i="3"/>
  <c r="I67" i="3"/>
  <c r="J67" i="3"/>
  <c r="B68" i="3"/>
  <c r="C68" i="3"/>
  <c r="D68" i="3"/>
  <c r="E68" i="3"/>
  <c r="F68" i="3"/>
  <c r="G68" i="3"/>
  <c r="H68" i="3"/>
  <c r="I68" i="3"/>
  <c r="J68" i="3"/>
  <c r="B69" i="3"/>
  <c r="C69" i="3"/>
  <c r="D69" i="3"/>
  <c r="E69" i="3"/>
  <c r="F69" i="3"/>
  <c r="G69" i="3"/>
  <c r="H69" i="3"/>
  <c r="I69" i="3"/>
  <c r="J69" i="3"/>
  <c r="N47" i="3"/>
  <c r="O47" i="3"/>
  <c r="P47" i="3"/>
  <c r="Q47" i="3"/>
  <c r="R47" i="3"/>
  <c r="S47" i="3"/>
  <c r="T47" i="3"/>
  <c r="U47" i="3"/>
  <c r="N48" i="3"/>
  <c r="O48" i="3"/>
  <c r="P48" i="3"/>
  <c r="Q48" i="3"/>
  <c r="R48" i="3"/>
  <c r="S48" i="3"/>
  <c r="T48" i="3"/>
  <c r="U48" i="3"/>
  <c r="N49" i="3"/>
  <c r="O49" i="3"/>
  <c r="P49" i="3"/>
  <c r="Q49" i="3"/>
  <c r="R49" i="3"/>
  <c r="S49" i="3"/>
  <c r="T49" i="3"/>
  <c r="U49" i="3"/>
  <c r="N50" i="3"/>
  <c r="O50" i="3"/>
  <c r="P50" i="3"/>
  <c r="Q50" i="3"/>
  <c r="R50" i="3"/>
  <c r="S50" i="3"/>
  <c r="T50" i="3"/>
  <c r="U50" i="3"/>
  <c r="N51" i="3"/>
  <c r="O51" i="3"/>
  <c r="P51" i="3"/>
  <c r="Q51" i="3"/>
  <c r="R51" i="3"/>
  <c r="S51" i="3"/>
  <c r="T51" i="3"/>
  <c r="U51" i="3"/>
  <c r="N52" i="3"/>
  <c r="O52" i="3"/>
  <c r="P52" i="3"/>
  <c r="Q52" i="3"/>
  <c r="R52" i="3"/>
  <c r="S52" i="3"/>
  <c r="T52" i="3"/>
  <c r="U52" i="3"/>
  <c r="N53" i="3"/>
  <c r="O53" i="3"/>
  <c r="P53" i="3"/>
  <c r="Q53" i="3"/>
  <c r="R53" i="3"/>
  <c r="S53" i="3"/>
  <c r="T53" i="3"/>
  <c r="U53" i="3"/>
  <c r="N54" i="3"/>
  <c r="O54" i="3"/>
  <c r="P54" i="3"/>
  <c r="Q54" i="3"/>
  <c r="R54" i="3"/>
  <c r="S54" i="3"/>
  <c r="T54" i="3"/>
  <c r="U54" i="3"/>
  <c r="N55" i="3"/>
  <c r="O55" i="3"/>
  <c r="P55" i="3"/>
  <c r="Q55" i="3"/>
  <c r="R55" i="3"/>
  <c r="S55" i="3"/>
  <c r="T55" i="3"/>
  <c r="U55" i="3"/>
  <c r="V55" i="3"/>
  <c r="N56" i="3"/>
  <c r="O56" i="3"/>
  <c r="P56" i="3"/>
  <c r="Q56" i="3"/>
  <c r="R56" i="3"/>
  <c r="S56" i="3"/>
  <c r="T56" i="3"/>
  <c r="U56" i="3"/>
  <c r="V56" i="3"/>
  <c r="N60" i="3"/>
  <c r="O60" i="3"/>
  <c r="P60" i="3"/>
  <c r="Q60" i="3"/>
  <c r="R60" i="3"/>
  <c r="S60" i="3"/>
  <c r="T60" i="3"/>
  <c r="U60" i="3"/>
  <c r="N61" i="3"/>
  <c r="O61" i="3"/>
  <c r="P61" i="3"/>
  <c r="Q61" i="3"/>
  <c r="R61" i="3"/>
  <c r="S61" i="3"/>
  <c r="T61" i="3"/>
  <c r="U61" i="3"/>
  <c r="N62" i="3"/>
  <c r="O62" i="3"/>
  <c r="P62" i="3"/>
  <c r="Q62" i="3"/>
  <c r="R62" i="3"/>
  <c r="S62" i="3"/>
  <c r="T62" i="3"/>
  <c r="U62" i="3"/>
  <c r="N63" i="3"/>
  <c r="O63" i="3"/>
  <c r="P63" i="3"/>
  <c r="Q63" i="3"/>
  <c r="R63" i="3"/>
  <c r="S63" i="3"/>
  <c r="T63" i="3"/>
  <c r="U63" i="3"/>
  <c r="N64" i="3"/>
  <c r="O64" i="3"/>
  <c r="P64" i="3"/>
  <c r="Q64" i="3"/>
  <c r="R64" i="3"/>
  <c r="S64" i="3"/>
  <c r="T64" i="3"/>
  <c r="U64" i="3"/>
  <c r="N65" i="3"/>
  <c r="O65" i="3"/>
  <c r="P65" i="3"/>
  <c r="Q65" i="3"/>
  <c r="R65" i="3"/>
  <c r="S65" i="3"/>
  <c r="T65" i="3"/>
  <c r="U65" i="3"/>
  <c r="N66" i="3"/>
  <c r="O66" i="3"/>
  <c r="P66" i="3"/>
  <c r="Q66" i="3"/>
  <c r="R66" i="3"/>
  <c r="S66" i="3"/>
  <c r="T66" i="3"/>
  <c r="U66" i="3"/>
  <c r="N67" i="3"/>
  <c r="O67" i="3"/>
  <c r="P67" i="3"/>
  <c r="Q67" i="3"/>
  <c r="R67" i="3"/>
  <c r="S67" i="3"/>
  <c r="T67" i="3"/>
  <c r="U67" i="3"/>
  <c r="N68" i="3"/>
  <c r="O68" i="3"/>
  <c r="P68" i="3"/>
  <c r="Q68" i="3"/>
  <c r="R68" i="3"/>
  <c r="S68" i="3"/>
  <c r="T68" i="3"/>
  <c r="U68" i="3"/>
  <c r="N69" i="3"/>
  <c r="O69" i="3"/>
  <c r="O82" i="3" s="1"/>
  <c r="O95" i="3" s="1"/>
  <c r="P69" i="3"/>
  <c r="Q69" i="3"/>
  <c r="R69" i="3"/>
  <c r="S69" i="3"/>
  <c r="S82" i="3" s="1"/>
  <c r="S95" i="3" s="1"/>
  <c r="T69" i="3"/>
  <c r="U69" i="3"/>
  <c r="H73" i="3" l="1"/>
  <c r="H86" i="3" s="1"/>
  <c r="D73" i="3"/>
  <c r="D86" i="3" s="1"/>
  <c r="G73" i="3"/>
  <c r="G86" i="3" s="1"/>
  <c r="C73" i="3"/>
  <c r="C86" i="3" s="1"/>
  <c r="R82" i="3"/>
  <c r="R95" i="3" s="1"/>
  <c r="N82" i="3"/>
  <c r="N95" i="3" s="1"/>
  <c r="J73" i="3"/>
  <c r="J86" i="3" s="1"/>
  <c r="F73" i="3"/>
  <c r="F86" i="3" s="1"/>
  <c r="B73" i="3"/>
  <c r="B86" i="3" s="1"/>
  <c r="V47" i="3"/>
  <c r="V73" i="3" s="1"/>
  <c r="V86" i="3" s="1"/>
  <c r="K19" i="3"/>
  <c r="U82" i="3"/>
  <c r="U95" i="3" s="1"/>
  <c r="Q82" i="3"/>
  <c r="Q95" i="3" s="1"/>
  <c r="V60" i="3"/>
  <c r="T82" i="3"/>
  <c r="T95" i="3" s="1"/>
  <c r="P82" i="3"/>
  <c r="P95" i="3" s="1"/>
  <c r="J53" i="3"/>
  <c r="J79" i="3" s="1"/>
  <c r="J92" i="3" s="1"/>
  <c r="V52" i="3"/>
  <c r="J55" i="3"/>
  <c r="J81" i="3" s="1"/>
  <c r="J94" i="3" s="1"/>
  <c r="V68" i="3"/>
  <c r="V81" i="3" s="1"/>
  <c r="V94" i="3" s="1"/>
  <c r="V54" i="3"/>
  <c r="V69" i="3"/>
  <c r="V82" i="3" s="1"/>
  <c r="V95" i="3" s="1"/>
  <c r="V48" i="3"/>
  <c r="E81" i="3"/>
  <c r="E94" i="3" s="1"/>
  <c r="D74" i="3"/>
  <c r="D87" i="3" s="1"/>
  <c r="I82" i="3"/>
  <c r="I95" i="3" s="1"/>
  <c r="D82" i="3"/>
  <c r="D95" i="3" s="1"/>
  <c r="F80" i="3"/>
  <c r="F93" i="3" s="1"/>
  <c r="B80" i="3"/>
  <c r="B93" i="3" s="1"/>
  <c r="G75" i="3"/>
  <c r="G88" i="3" s="1"/>
  <c r="U76" i="3"/>
  <c r="U89" i="3" s="1"/>
  <c r="I81" i="3"/>
  <c r="I94" i="3" s="1"/>
  <c r="B76" i="3"/>
  <c r="B89" i="3" s="1"/>
  <c r="U78" i="3"/>
  <c r="U91" i="3" s="1"/>
  <c r="C74" i="3"/>
  <c r="C87" i="3" s="1"/>
  <c r="J82" i="3"/>
  <c r="J95" i="3" s="1"/>
  <c r="D76" i="3"/>
  <c r="D89" i="3" s="1"/>
  <c r="I75" i="3"/>
  <c r="I88" i="3" s="1"/>
  <c r="B74" i="3"/>
  <c r="B87" i="3" s="1"/>
  <c r="S81" i="3"/>
  <c r="S94" i="3" s="1"/>
  <c r="T80" i="3"/>
  <c r="T93" i="3" s="1"/>
  <c r="P80" i="3"/>
  <c r="P93" i="3" s="1"/>
  <c r="Q79" i="3"/>
  <c r="Q92" i="3" s="1"/>
  <c r="N78" i="3"/>
  <c r="N91" i="3" s="1"/>
  <c r="O73" i="3"/>
  <c r="O86" i="3" s="1"/>
  <c r="B82" i="3"/>
  <c r="B95" i="3" s="1"/>
  <c r="G81" i="3"/>
  <c r="G94" i="3" s="1"/>
  <c r="C81" i="3"/>
  <c r="C94" i="3" s="1"/>
  <c r="D80" i="3"/>
  <c r="D93" i="3" s="1"/>
  <c r="E75" i="3"/>
  <c r="E88" i="3" s="1"/>
  <c r="E79" i="3"/>
  <c r="E92" i="3" s="1"/>
  <c r="R74" i="3"/>
  <c r="R87" i="3" s="1"/>
  <c r="E82" i="3"/>
  <c r="E95" i="3" s="1"/>
  <c r="U79" i="3"/>
  <c r="U92" i="3" s="1"/>
  <c r="H80" i="3"/>
  <c r="H93" i="3" s="1"/>
  <c r="H75" i="3"/>
  <c r="H88" i="3" s="1"/>
  <c r="C76" i="3"/>
  <c r="C89" i="3" s="1"/>
  <c r="U74" i="3"/>
  <c r="U87" i="3" s="1"/>
  <c r="O79" i="3"/>
  <c r="O92" i="3" s="1"/>
  <c r="H82" i="3"/>
  <c r="H95" i="3" s="1"/>
  <c r="G79" i="3"/>
  <c r="G92" i="3" s="1"/>
  <c r="C79" i="3"/>
  <c r="C92" i="3" s="1"/>
  <c r="D78" i="3"/>
  <c r="D91" i="3" s="1"/>
  <c r="U77" i="3"/>
  <c r="U90" i="3" s="1"/>
  <c r="R76" i="3"/>
  <c r="R89" i="3" s="1"/>
  <c r="O75" i="3"/>
  <c r="O88" i="3" s="1"/>
  <c r="U73" i="3"/>
  <c r="U86" i="3" s="1"/>
  <c r="C75" i="3"/>
  <c r="C88" i="3" s="1"/>
  <c r="U81" i="3"/>
  <c r="U94" i="3" s="1"/>
  <c r="Q81" i="3"/>
  <c r="Q94" i="3" s="1"/>
  <c r="R80" i="3"/>
  <c r="R93" i="3" s="1"/>
  <c r="N80" i="3"/>
  <c r="N93" i="3" s="1"/>
  <c r="S79" i="3"/>
  <c r="S92" i="3" s="1"/>
  <c r="T78" i="3"/>
  <c r="T91" i="3" s="1"/>
  <c r="Q77" i="3"/>
  <c r="Q90" i="3" s="1"/>
  <c r="N76" i="3"/>
  <c r="N89" i="3" s="1"/>
  <c r="T74" i="3"/>
  <c r="T87" i="3" s="1"/>
  <c r="P74" i="3"/>
  <c r="P87" i="3" s="1"/>
  <c r="Q73" i="3"/>
  <c r="Q86" i="3" s="1"/>
  <c r="H78" i="3"/>
  <c r="H91" i="3" s="1"/>
  <c r="E77" i="3"/>
  <c r="E90" i="3" s="1"/>
  <c r="F76" i="3"/>
  <c r="F89" i="3" s="1"/>
  <c r="P78" i="3"/>
  <c r="P91" i="3" s="1"/>
  <c r="D81" i="3"/>
  <c r="D94" i="3" s="1"/>
  <c r="I80" i="3"/>
  <c r="I93" i="3" s="1"/>
  <c r="U80" i="3"/>
  <c r="U93" i="3" s="1"/>
  <c r="C82" i="3"/>
  <c r="C95" i="3" s="1"/>
  <c r="B77" i="3"/>
  <c r="B90" i="3" s="1"/>
  <c r="E76" i="3"/>
  <c r="E89" i="3" s="1"/>
  <c r="U75" i="3"/>
  <c r="U88" i="3" s="1"/>
  <c r="H76" i="3"/>
  <c r="H89" i="3" s="1"/>
  <c r="S75" i="3"/>
  <c r="S88" i="3" s="1"/>
  <c r="H81" i="3"/>
  <c r="H94" i="3" s="1"/>
  <c r="F81" i="3"/>
  <c r="F94" i="3" s="1"/>
  <c r="G80" i="3"/>
  <c r="G93" i="3" s="1"/>
  <c r="B78" i="3"/>
  <c r="B91" i="3" s="1"/>
  <c r="I76" i="3"/>
  <c r="I89" i="3" s="1"/>
  <c r="G76" i="3"/>
  <c r="G89" i="3" s="1"/>
  <c r="Q75" i="3"/>
  <c r="Q88" i="3" s="1"/>
  <c r="E74" i="3"/>
  <c r="E87" i="3" s="1"/>
  <c r="N74" i="3"/>
  <c r="N87" i="3" s="1"/>
  <c r="G74" i="3"/>
  <c r="G87" i="3" s="1"/>
  <c r="P81" i="3"/>
  <c r="P94" i="3" s="1"/>
  <c r="B81" i="3"/>
  <c r="B94" i="3" s="1"/>
  <c r="P79" i="3"/>
  <c r="P92" i="3" s="1"/>
  <c r="C80" i="3"/>
  <c r="C93" i="3" s="1"/>
  <c r="S78" i="3"/>
  <c r="S91" i="3" s="1"/>
  <c r="R78" i="3"/>
  <c r="R91" i="3" s="1"/>
  <c r="O78" i="3"/>
  <c r="O91" i="3" s="1"/>
  <c r="G78" i="3"/>
  <c r="G91" i="3" s="1"/>
  <c r="S77" i="3"/>
  <c r="S90" i="3" s="1"/>
  <c r="G77" i="3"/>
  <c r="G90" i="3" s="1"/>
  <c r="I77" i="3"/>
  <c r="I90" i="3" s="1"/>
  <c r="T76" i="3"/>
  <c r="T89" i="3" s="1"/>
  <c r="D77" i="3"/>
  <c r="D90" i="3" s="1"/>
  <c r="I74" i="3"/>
  <c r="I87" i="3" s="1"/>
  <c r="F75" i="3"/>
  <c r="F88" i="3" s="1"/>
  <c r="F74" i="3"/>
  <c r="F87" i="3" s="1"/>
  <c r="J74" i="3"/>
  <c r="J87" i="3" s="1"/>
  <c r="T81" i="3"/>
  <c r="T94" i="3" s="1"/>
  <c r="G82" i="3"/>
  <c r="G95" i="3" s="1"/>
  <c r="R81" i="3"/>
  <c r="R94" i="3" s="1"/>
  <c r="F82" i="3"/>
  <c r="F95" i="3" s="1"/>
  <c r="O81" i="3"/>
  <c r="O94" i="3" s="1"/>
  <c r="N81" i="3"/>
  <c r="N94" i="3" s="1"/>
  <c r="S80" i="3"/>
  <c r="S93" i="3" s="1"/>
  <c r="Q80" i="3"/>
  <c r="Q93" i="3" s="1"/>
  <c r="O80" i="3"/>
  <c r="O93" i="3" s="1"/>
  <c r="T79" i="3"/>
  <c r="T92" i="3" s="1"/>
  <c r="E80" i="3"/>
  <c r="E93" i="3" s="1"/>
  <c r="F79" i="3"/>
  <c r="F92" i="3" s="1"/>
  <c r="R79" i="3"/>
  <c r="R92" i="3" s="1"/>
  <c r="N79" i="3"/>
  <c r="N92" i="3" s="1"/>
  <c r="I79" i="3"/>
  <c r="I92" i="3" s="1"/>
  <c r="H79" i="3"/>
  <c r="H92" i="3" s="1"/>
  <c r="I78" i="3"/>
  <c r="I91" i="3" s="1"/>
  <c r="Q78" i="3"/>
  <c r="Q91" i="3" s="1"/>
  <c r="D79" i="3"/>
  <c r="D92" i="3" s="1"/>
  <c r="B79" i="3"/>
  <c r="B92" i="3" s="1"/>
  <c r="C78" i="3"/>
  <c r="C91" i="3" s="1"/>
  <c r="T77" i="3"/>
  <c r="T90" i="3" s="1"/>
  <c r="R77" i="3"/>
  <c r="R90" i="3" s="1"/>
  <c r="E78" i="3"/>
  <c r="E91" i="3" s="1"/>
  <c r="F78" i="3"/>
  <c r="F91" i="3" s="1"/>
  <c r="P77" i="3"/>
  <c r="P90" i="3" s="1"/>
  <c r="O77" i="3"/>
  <c r="O90" i="3" s="1"/>
  <c r="N77" i="3"/>
  <c r="N90" i="3" s="1"/>
  <c r="C77" i="3"/>
  <c r="C90" i="3" s="1"/>
  <c r="S76" i="3"/>
  <c r="S89" i="3" s="1"/>
  <c r="H77" i="3"/>
  <c r="H90" i="3" s="1"/>
  <c r="F77" i="3"/>
  <c r="F90" i="3" s="1"/>
  <c r="Q76" i="3"/>
  <c r="Q89" i="3" s="1"/>
  <c r="P76" i="3"/>
  <c r="P89" i="3" s="1"/>
  <c r="O76" i="3"/>
  <c r="O89" i="3" s="1"/>
  <c r="T75" i="3"/>
  <c r="T88" i="3" s="1"/>
  <c r="R75" i="3"/>
  <c r="R88" i="3" s="1"/>
  <c r="P75" i="3"/>
  <c r="P88" i="3" s="1"/>
  <c r="N75" i="3"/>
  <c r="N88" i="3" s="1"/>
  <c r="S74" i="3"/>
  <c r="S87" i="3" s="1"/>
  <c r="Q74" i="3"/>
  <c r="Q87" i="3" s="1"/>
  <c r="O74" i="3"/>
  <c r="O87" i="3" s="1"/>
  <c r="D75" i="3"/>
  <c r="D88" i="3" s="1"/>
  <c r="B75" i="3"/>
  <c r="B88" i="3" s="1"/>
  <c r="T73" i="3"/>
  <c r="T86" i="3" s="1"/>
  <c r="H74" i="3"/>
  <c r="H87" i="3" s="1"/>
  <c r="S73" i="3"/>
  <c r="S86" i="3" s="1"/>
  <c r="R73" i="3"/>
  <c r="R86" i="3" s="1"/>
  <c r="P73" i="3"/>
  <c r="P86" i="3" s="1"/>
  <c r="N73" i="3"/>
  <c r="N86" i="3" s="1"/>
  <c r="M61" i="3"/>
  <c r="M62" i="3"/>
  <c r="M63" i="3"/>
  <c r="M64" i="3"/>
  <c r="M65" i="3"/>
  <c r="M66" i="3"/>
  <c r="M67" i="3"/>
  <c r="M68" i="3"/>
  <c r="M69" i="3"/>
  <c r="M60" i="3"/>
  <c r="M48" i="3"/>
  <c r="M49" i="3"/>
  <c r="M50" i="3"/>
  <c r="M51" i="3"/>
  <c r="M52" i="3"/>
  <c r="M53" i="3"/>
  <c r="M54" i="3"/>
  <c r="M55" i="3"/>
  <c r="M56" i="3"/>
  <c r="M47" i="3"/>
  <c r="A61" i="3"/>
  <c r="A62" i="3"/>
  <c r="A63" i="3"/>
  <c r="A64" i="3"/>
  <c r="A65" i="3"/>
  <c r="A66" i="3"/>
  <c r="A67" i="3"/>
  <c r="A68" i="3"/>
  <c r="A69" i="3"/>
  <c r="A60" i="3"/>
  <c r="A48" i="3"/>
  <c r="A49" i="3"/>
  <c r="A50" i="3"/>
  <c r="A51" i="3"/>
  <c r="A52" i="3"/>
  <c r="A53" i="3"/>
  <c r="A54" i="3"/>
  <c r="A55" i="3"/>
  <c r="A56" i="3"/>
  <c r="K20" i="3" l="1"/>
  <c r="V62" i="3" s="1"/>
  <c r="J49" i="3"/>
  <c r="J75" i="3" s="1"/>
  <c r="J88" i="3" s="1"/>
  <c r="A73" i="3"/>
  <c r="A86" i="3" s="1"/>
  <c r="A79" i="3"/>
  <c r="A92" i="3" s="1"/>
  <c r="A75" i="3"/>
  <c r="A88" i="3" s="1"/>
  <c r="A82" i="3"/>
  <c r="A95" i="3" s="1"/>
  <c r="A78" i="3"/>
  <c r="A91" i="3" s="1"/>
  <c r="A74" i="3"/>
  <c r="A87" i="3" s="1"/>
  <c r="V61" i="3"/>
  <c r="V74" i="3" s="1"/>
  <c r="V87" i="3" s="1"/>
  <c r="A81" i="3"/>
  <c r="A94" i="3" s="1"/>
  <c r="A77" i="3"/>
  <c r="A90" i="3" s="1"/>
  <c r="A80" i="3"/>
  <c r="A93" i="3" s="1"/>
  <c r="A76" i="3"/>
  <c r="A89" i="3" s="1"/>
  <c r="V67" i="3"/>
  <c r="V80" i="3" s="1"/>
  <c r="V93" i="3" s="1"/>
  <c r="V53" i="3"/>
  <c r="J54" i="3"/>
  <c r="J80" i="3" s="1"/>
  <c r="J93" i="3" s="1"/>
  <c r="V66" i="3"/>
  <c r="M73" i="3"/>
  <c r="M86" i="3" s="1"/>
  <c r="M79" i="3"/>
  <c r="M92" i="3" s="1"/>
  <c r="M75" i="3"/>
  <c r="M88" i="3" s="1"/>
  <c r="M82" i="3"/>
  <c r="M95" i="3" s="1"/>
  <c r="M78" i="3"/>
  <c r="M91" i="3" s="1"/>
  <c r="M74" i="3"/>
  <c r="M87" i="3" s="1"/>
  <c r="M81" i="3"/>
  <c r="M94" i="3" s="1"/>
  <c r="M77" i="3"/>
  <c r="M90" i="3" s="1"/>
  <c r="M80" i="3"/>
  <c r="M93" i="3" s="1"/>
  <c r="M76" i="3"/>
  <c r="M89" i="3" s="1"/>
  <c r="K21" i="3" l="1"/>
  <c r="V49" i="3"/>
  <c r="V75" i="3" s="1"/>
  <c r="V88" i="3" s="1"/>
  <c r="J50" i="3"/>
  <c r="J76" i="3" s="1"/>
  <c r="J89" i="3" s="1"/>
  <c r="V79" i="3"/>
  <c r="V92" i="3" s="1"/>
  <c r="V50" i="3" l="1"/>
  <c r="V63" i="3"/>
  <c r="J51" i="3"/>
  <c r="J77" i="3" s="1"/>
  <c r="J90" i="3" s="1"/>
  <c r="K22" i="3"/>
  <c r="J52" i="3" l="1"/>
  <c r="J78" i="3" s="1"/>
  <c r="J91" i="3" s="1"/>
  <c r="V65" i="3"/>
  <c r="V78" i="3" s="1"/>
  <c r="V91" i="3" s="1"/>
  <c r="V51" i="3"/>
  <c r="V64" i="3"/>
  <c r="V76" i="3"/>
  <c r="V89" i="3" s="1"/>
  <c r="V77" i="3" l="1"/>
  <c r="V90" i="3" s="1"/>
  <c r="A10" i="3" s="1"/>
  <c r="G10" i="3" s="1"/>
</calcChain>
</file>

<file path=xl/sharedStrings.xml><?xml version="1.0" encoding="utf-8"?>
<sst xmlns="http://schemas.openxmlformats.org/spreadsheetml/2006/main" count="189" uniqueCount="39">
  <si>
    <t>メッシュ幅[m]</t>
    <rPh sb="4" eb="5">
      <t>ハバ</t>
    </rPh>
    <phoneticPr fontId="1"/>
  </si>
  <si>
    <t>定数</t>
    <rPh sb="0" eb="2">
      <t>テイスウ</t>
    </rPh>
    <phoneticPr fontId="1"/>
  </si>
  <si>
    <t>電位 変数と境界条件 [V]</t>
  </si>
  <si>
    <t>比誘電率</t>
    <rPh sb="0" eb="1">
      <t>ヒ</t>
    </rPh>
    <rPh sb="1" eb="3">
      <t>ユウデン</t>
    </rPh>
    <rPh sb="3" eb="4">
      <t>リツ</t>
    </rPh>
    <phoneticPr fontId="1"/>
  </si>
  <si>
    <t>真空の誘電率ε0 [F/m]</t>
    <rPh sb="0" eb="2">
      <t>シンクウ</t>
    </rPh>
    <rPh sb="3" eb="5">
      <t>ユウデン</t>
    </rPh>
    <rPh sb="5" eb="6">
      <t>リツ</t>
    </rPh>
    <phoneticPr fontId="1"/>
  </si>
  <si>
    <t>目的関数</t>
    <rPh sb="0" eb="4">
      <t xml:space="preserve">モクテキカンスウ </t>
    </rPh>
    <phoneticPr fontId="1"/>
  </si>
  <si>
    <t>1~2</t>
    <phoneticPr fontId="1"/>
  </si>
  <si>
    <t>2~3</t>
    <phoneticPr fontId="1"/>
  </si>
  <si>
    <t>3~4</t>
    <phoneticPr fontId="1"/>
  </si>
  <si>
    <t>4~5</t>
    <phoneticPr fontId="1"/>
  </si>
  <si>
    <t>5~6</t>
    <phoneticPr fontId="1"/>
  </si>
  <si>
    <t>6~7</t>
    <phoneticPr fontId="1"/>
  </si>
  <si>
    <t>7~8</t>
    <phoneticPr fontId="1"/>
  </si>
  <si>
    <t>8~9</t>
    <phoneticPr fontId="1"/>
  </si>
  <si>
    <t>9~10</t>
    <phoneticPr fontId="1"/>
  </si>
  <si>
    <t>10~11</t>
    <phoneticPr fontId="1"/>
  </si>
  <si>
    <t>左上が直角(青色)の三角形 電界の横方向成分 [V/m]</t>
    <rPh sb="0" eb="2">
      <t>ヒダリウエ</t>
    </rPh>
    <rPh sb="3" eb="5">
      <t>チョッカク</t>
    </rPh>
    <rPh sb="6" eb="8">
      <t xml:space="preserve">アオイロ </t>
    </rPh>
    <rPh sb="10" eb="13">
      <t>サンカッケイ</t>
    </rPh>
    <rPh sb="14" eb="16">
      <t>デンカイ</t>
    </rPh>
    <rPh sb="17" eb="18">
      <t>ヨコ</t>
    </rPh>
    <rPh sb="18" eb="20">
      <t>ホウコウ</t>
    </rPh>
    <rPh sb="20" eb="22">
      <t>セイブン</t>
    </rPh>
    <phoneticPr fontId="1"/>
  </si>
  <si>
    <t>左上が直角(青色)の三角形 電界の縦方向成分 [V/m]</t>
    <rPh sb="0" eb="2">
      <t>ヒダリウエ</t>
    </rPh>
    <rPh sb="3" eb="5">
      <t>チョッカク</t>
    </rPh>
    <rPh sb="6" eb="9">
      <t>サンカッケイ</t>
    </rPh>
    <rPh sb="10" eb="12">
      <t>デンカイ</t>
    </rPh>
    <rPh sb="13" eb="14">
      <t>タテ</t>
    </rPh>
    <rPh sb="14" eb="16">
      <t>ホウコウ</t>
    </rPh>
    <rPh sb="16" eb="18">
      <t>セイブン</t>
    </rPh>
    <phoneticPr fontId="1"/>
  </si>
  <si>
    <t>左上が直角(青色)の三角形 電界強度 [V/m]</t>
    <rPh sb="0" eb="2">
      <t>ヒダリウエ</t>
    </rPh>
    <rPh sb="3" eb="5">
      <t>チョッカク</t>
    </rPh>
    <rPh sb="6" eb="9">
      <t>サンカッケイ</t>
    </rPh>
    <rPh sb="10" eb="12">
      <t>デンカイ</t>
    </rPh>
    <rPh sb="12" eb="14">
      <t>キョウド</t>
    </rPh>
    <phoneticPr fontId="1"/>
  </si>
  <si>
    <t>左上が直角(青色)の三角形 奥行1mあたり静電エネルギーを誘電率で割ったもの</t>
    <rPh sb="0" eb="2">
      <t>ヒダリウエ</t>
    </rPh>
    <rPh sb="3" eb="5">
      <t>チョッカク</t>
    </rPh>
    <rPh sb="6" eb="9">
      <t>サンカッケイ</t>
    </rPh>
    <rPh sb="10" eb="12">
      <t>オクユキ</t>
    </rPh>
    <rPh sb="17" eb="19">
      <t>セイデン</t>
    </rPh>
    <rPh sb="25" eb="28">
      <t xml:space="preserve">ユウデンリツデ </t>
    </rPh>
    <rPh sb="29" eb="30">
      <t xml:space="preserve">ワッタ </t>
    </rPh>
    <phoneticPr fontId="1"/>
  </si>
  <si>
    <t>右下が直角(ピンク色)の三角形 電界の横方向成分 [V/m]</t>
    <phoneticPr fontId="1"/>
  </si>
  <si>
    <t>右下が直角(ピンク色)の三角形 電界の縦方向成分 [V/m]</t>
    <phoneticPr fontId="1"/>
  </si>
  <si>
    <t>右下が直角(ピンク色)の三角形 電界強度 [V/m]</t>
    <phoneticPr fontId="1"/>
  </si>
  <si>
    <t>右下が直角(ピンク色)の三角形 奥行1mあたり静電エネルギーを誘電率で割ったもの</t>
    <phoneticPr fontId="1"/>
  </si>
  <si>
    <t>以下は途中計算部</t>
    <rPh sb="0" eb="2">
      <t xml:space="preserve">イカハ </t>
    </rPh>
    <rPh sb="3" eb="8">
      <t xml:space="preserve">トチュウケイサンブ </t>
    </rPh>
    <phoneticPr fontId="1"/>
  </si>
  <si>
    <t>格子点で囲われた正方形の要素の比誘電率を定数として与える。よって，電位とは異なり，セルの数が1行1列少ない。</t>
    <rPh sb="0" eb="3">
      <t xml:space="preserve">コウシテン </t>
    </rPh>
    <rPh sb="4" eb="5">
      <t xml:space="preserve">カコワレタ </t>
    </rPh>
    <rPh sb="8" eb="11">
      <t xml:space="preserve">セイホウケイノ </t>
    </rPh>
    <rPh sb="12" eb="14">
      <t xml:space="preserve">ヨウソ </t>
    </rPh>
    <rPh sb="15" eb="19">
      <t xml:space="preserve">ヒユウデンリツヲ </t>
    </rPh>
    <rPh sb="20" eb="22">
      <t xml:space="preserve">テイスウトシテ </t>
    </rPh>
    <rPh sb="25" eb="26">
      <t xml:space="preserve">アタエル </t>
    </rPh>
    <rPh sb="33" eb="35">
      <t xml:space="preserve">デンイトハ </t>
    </rPh>
    <rPh sb="37" eb="38">
      <t xml:space="preserve">コトナリ </t>
    </rPh>
    <rPh sb="44" eb="45">
      <t xml:space="preserve">カズガ </t>
    </rPh>
    <rPh sb="47" eb="48">
      <t xml:space="preserve">ギョウ </t>
    </rPh>
    <rPh sb="49" eb="50">
      <t xml:space="preserve">レツ </t>
    </rPh>
    <rPh sb="50" eb="51">
      <t xml:space="preserve">スクナイ </t>
    </rPh>
    <phoneticPr fontId="1"/>
  </si>
  <si>
    <t>このセルをソルバで目的セルに設定する</t>
    <rPh sb="9" eb="11">
      <t xml:space="preserve">モクテキセルニ </t>
    </rPh>
    <rPh sb="14" eb="16">
      <t xml:space="preserve">セッテイスル </t>
    </rPh>
    <phoneticPr fontId="1"/>
  </si>
  <si>
    <t>↑全体の合計静電エネルギー[J]を真空の誘電率で割ったもの</t>
    <rPh sb="17" eb="19">
      <t xml:space="preserve">シンクウノ </t>
    </rPh>
    <phoneticPr fontId="1"/>
  </si>
  <si>
    <t>↑こちらが空間全体の真の静電エネルギー</t>
    <rPh sb="5" eb="9">
      <t xml:space="preserve">クウカンゼンタイ </t>
    </rPh>
    <rPh sb="12" eb="14">
      <t xml:space="preserve">セイデン </t>
    </rPh>
    <phoneticPr fontId="1"/>
  </si>
  <si>
    <t>合計静電エネルギー[J]</t>
    <rPh sb="0" eb="2">
      <t>ゴウケイ</t>
    </rPh>
    <rPh sb="2" eb="4">
      <t>セイデン</t>
    </rPh>
    <phoneticPr fontId="1"/>
  </si>
  <si>
    <t>Excelのソルバを用いた有限要素法による静電界の数値計算</t>
    <rPh sb="10" eb="11">
      <t xml:space="preserve">モチイタ </t>
    </rPh>
    <rPh sb="13" eb="15">
      <t>ユウゲン</t>
    </rPh>
    <rPh sb="15" eb="17">
      <t>ヨウソ</t>
    </rPh>
    <rPh sb="17" eb="18">
      <t>ホウ</t>
    </rPh>
    <rPh sb="21" eb="22">
      <t xml:space="preserve">セイデンカイノ </t>
    </rPh>
    <rPh sb="22" eb="24">
      <t xml:space="preserve">デンカイ </t>
    </rPh>
    <rPh sb="25" eb="27">
      <t>スウチ</t>
    </rPh>
    <rPh sb="27" eb="29">
      <t>ケイサン</t>
    </rPh>
    <phoneticPr fontId="1"/>
  </si>
  <si>
    <t>m@miyatake.main.jp</t>
    <phoneticPr fontId="1"/>
  </si>
  <si>
    <t xml:space="preserve"> 上智大学 理工学部 機能創造理工学科 宮武 昌史 </t>
    <rPh sb="6" eb="10">
      <t xml:space="preserve">リコウガクブ </t>
    </rPh>
    <rPh sb="11" eb="15">
      <t xml:space="preserve">キノウソウゾウ </t>
    </rPh>
    <rPh sb="15" eb="19">
      <t xml:space="preserve">リコウガッカ </t>
    </rPh>
    <phoneticPr fontId="1"/>
  </si>
  <si>
    <t>メッシュ幅は必要に応じて変更</t>
    <rPh sb="6" eb="8">
      <t xml:space="preserve">ヒツヨウニ </t>
    </rPh>
    <rPh sb="9" eb="10">
      <t xml:space="preserve">オウジテ </t>
    </rPh>
    <rPh sb="12" eb="14">
      <t xml:space="preserve">ヘンコウ </t>
    </rPh>
    <phoneticPr fontId="1"/>
  </si>
  <si>
    <t>目的関数の値が小さいとソルバがうまく動かないため，</t>
    <rPh sb="0" eb="4">
      <t xml:space="preserve">モクテキカンスウ </t>
    </rPh>
    <rPh sb="5" eb="6">
      <t xml:space="preserve">アタイガ </t>
    </rPh>
    <rPh sb="7" eb="8">
      <t xml:space="preserve">チイサイト モクテキカンスウ シンクウノ ユウデンリツヲ </t>
    </rPh>
    <phoneticPr fontId="1"/>
  </si>
  <si>
    <t>目的関数では真空の誘電率をかけていない</t>
  </si>
  <si>
    <t>本ファイルは，本学の講義科目「電気電子工学の数値解析」において有限要素法による2次元の静電界数値解析用に作成したExcelファイルを改変し，一般に公開するものである。
電磁気学の理論を理解する助けにすることと，電磁界の数値計算方法を理解することがこのファイルを使用する目的である。よって，高度な計算や正確な計算を目的とはしていないので注意が必要である。
このファイルは，右上に記した作者が著作権を有する。ダウンロードした個人の勉強のために使用する限り問題ないが，商用に利用したり，改変したものを再配布したりするなどは慎むようお願いしたい。また，このファイルを使用したことによって生じた損害等は，作者は一切責任を負わない。</t>
    <rPh sb="0" eb="1">
      <t xml:space="preserve">ホンファイルハ </t>
    </rPh>
    <rPh sb="7" eb="9">
      <t xml:space="preserve">ホンガク </t>
    </rPh>
    <rPh sb="10" eb="14">
      <t xml:space="preserve">コウギカモク </t>
    </rPh>
    <rPh sb="15" eb="19">
      <t xml:space="preserve">デンキデンシ </t>
    </rPh>
    <rPh sb="19" eb="21">
      <t xml:space="preserve">コウガクノ </t>
    </rPh>
    <rPh sb="22" eb="26">
      <t xml:space="preserve">スウチカイセキ </t>
    </rPh>
    <rPh sb="31" eb="36">
      <t xml:space="preserve">ユウゲンヨウソホウ </t>
    </rPh>
    <rPh sb="40" eb="42">
      <t xml:space="preserve">ジゲン </t>
    </rPh>
    <rPh sb="43" eb="44">
      <t xml:space="preserve">セイデンカイ </t>
    </rPh>
    <rPh sb="44" eb="46">
      <t xml:space="preserve">デンカイ </t>
    </rPh>
    <rPh sb="46" eb="50">
      <t xml:space="preserve">スウチカイセキ </t>
    </rPh>
    <rPh sb="50" eb="51">
      <t xml:space="preserve">ヨウニ </t>
    </rPh>
    <rPh sb="52" eb="54">
      <t xml:space="preserve">サクセイ </t>
    </rPh>
    <rPh sb="66" eb="68">
      <t xml:space="preserve">カイヘンシ </t>
    </rPh>
    <rPh sb="70" eb="72">
      <t xml:space="preserve">イッパン </t>
    </rPh>
    <rPh sb="73" eb="75">
      <t xml:space="preserve">コウカイスル </t>
    </rPh>
    <rPh sb="84" eb="88">
      <t xml:space="preserve">デンジキガクノ </t>
    </rPh>
    <rPh sb="89" eb="91">
      <t xml:space="preserve">リロンテキナ </t>
    </rPh>
    <rPh sb="92" eb="94">
      <t xml:space="preserve">リカイスル </t>
    </rPh>
    <rPh sb="96" eb="97">
      <t xml:space="preserve">タスケ </t>
    </rPh>
    <rPh sb="105" eb="108">
      <t xml:space="preserve">デンジカイ </t>
    </rPh>
    <rPh sb="109" eb="113">
      <t xml:space="preserve">スウチケイサン </t>
    </rPh>
    <rPh sb="113" eb="115">
      <t xml:space="preserve">ホウホウヲ </t>
    </rPh>
    <rPh sb="116" eb="118">
      <t xml:space="preserve">リカイスル </t>
    </rPh>
    <rPh sb="130" eb="132">
      <t xml:space="preserve">シヨウスル </t>
    </rPh>
    <rPh sb="134" eb="136">
      <t xml:space="preserve">モクテキ </t>
    </rPh>
    <rPh sb="144" eb="146">
      <t xml:space="preserve">コウド </t>
    </rPh>
    <rPh sb="147" eb="149">
      <t xml:space="preserve">ケイサンヤ </t>
    </rPh>
    <rPh sb="150" eb="152">
      <t xml:space="preserve">セイカクナ </t>
    </rPh>
    <rPh sb="153" eb="155">
      <t xml:space="preserve">ケイサンヲ </t>
    </rPh>
    <rPh sb="156" eb="158">
      <t xml:space="preserve">モクテキト </t>
    </rPh>
    <rPh sb="167" eb="169">
      <t xml:space="preserve">チュウイガ </t>
    </rPh>
    <rPh sb="170" eb="172">
      <t xml:space="preserve">ヒツヨウデアル </t>
    </rPh>
    <rPh sb="185" eb="187">
      <t xml:space="preserve">ミギウエニ </t>
    </rPh>
    <rPh sb="188" eb="189">
      <t xml:space="preserve">シルシタ </t>
    </rPh>
    <rPh sb="191" eb="193">
      <t xml:space="preserve">サクシャ </t>
    </rPh>
    <rPh sb="207" eb="209">
      <t xml:space="preserve">コジンノ </t>
    </rPh>
    <rPh sb="210" eb="212">
      <t xml:space="preserve">ベンキョウノ </t>
    </rPh>
    <rPh sb="216" eb="218">
      <t xml:space="preserve">シヨウスル </t>
    </rPh>
    <rPh sb="220" eb="221">
      <t xml:space="preserve">カギリ </t>
    </rPh>
    <rPh sb="222" eb="224">
      <t xml:space="preserve">モンダイ </t>
    </rPh>
    <rPh sb="228" eb="231">
      <t xml:space="preserve">チョサクケンヲ </t>
    </rPh>
    <rPh sb="231" eb="233">
      <t xml:space="preserve">ショウヨウニ </t>
    </rPh>
    <rPh sb="234" eb="236">
      <t xml:space="preserve">リヨウシタリ </t>
    </rPh>
    <rPh sb="240" eb="242">
      <t xml:space="preserve">カイヘン </t>
    </rPh>
    <rPh sb="247" eb="250">
      <t xml:space="preserve">サイハイフ </t>
    </rPh>
    <rPh sb="258" eb="259">
      <t xml:space="preserve">ツツシム </t>
    </rPh>
    <rPh sb="279" eb="281">
      <t xml:space="preserve">シヨウシタ </t>
    </rPh>
    <rPh sb="289" eb="290">
      <t xml:space="preserve">ショウジタ </t>
    </rPh>
    <rPh sb="292" eb="294">
      <t xml:space="preserve">ソンガイ </t>
    </rPh>
    <rPh sb="294" eb="295">
      <t xml:space="preserve">トウハ </t>
    </rPh>
    <rPh sb="297" eb="299">
      <t xml:space="preserve">サクシャ </t>
    </rPh>
    <rPh sb="300" eb="302">
      <t xml:space="preserve">イッサイ </t>
    </rPh>
    <rPh sb="302" eb="304">
      <t xml:space="preserve">セキニンヲ </t>
    </rPh>
    <rPh sb="305" eb="306">
      <t xml:space="preserve">オワナイ </t>
    </rPh>
    <phoneticPr fontId="1"/>
  </si>
  <si>
    <t>各格子点の電位を表す。各セルは，電極等により与えられる境界条件としての定数，またはソルバによって求められる変数の2種類があるが，問題によってその場所は異なる。下では，境界条件を緑，変数を黄色として区別している。変数のセルは，ソルバの「変数セルの変更」で設定する。このデータを等高線グラフにしたのが右である。</t>
    <rPh sb="1" eb="4">
      <t xml:space="preserve">コウシテン </t>
    </rPh>
    <rPh sb="5" eb="7">
      <t xml:space="preserve">デンイ </t>
    </rPh>
    <rPh sb="8" eb="9">
      <t xml:space="preserve">アラワス </t>
    </rPh>
    <rPh sb="11" eb="12">
      <t xml:space="preserve">カクコウシテン </t>
    </rPh>
    <rPh sb="16" eb="18">
      <t xml:space="preserve">デンキョク </t>
    </rPh>
    <rPh sb="18" eb="19">
      <t xml:space="preserve">トウ </t>
    </rPh>
    <rPh sb="22" eb="23">
      <t xml:space="preserve">アタエ </t>
    </rPh>
    <rPh sb="27" eb="29">
      <t xml:space="preserve">テイスウトシテノ </t>
    </rPh>
    <rPh sb="48" eb="49">
      <t xml:space="preserve">モトメラレル </t>
    </rPh>
    <rPh sb="53" eb="55">
      <t xml:space="preserve">ヘンスウ </t>
    </rPh>
    <rPh sb="57" eb="59">
      <t xml:space="preserve">シュルイ </t>
    </rPh>
    <rPh sb="64" eb="66">
      <t xml:space="preserve">モンダイニ </t>
    </rPh>
    <rPh sb="75" eb="76">
      <t xml:space="preserve">コトナル </t>
    </rPh>
    <rPh sb="79" eb="80">
      <t xml:space="preserve">シタデハ </t>
    </rPh>
    <rPh sb="83" eb="87">
      <t xml:space="preserve">キョウカイジョウケンヲ </t>
    </rPh>
    <rPh sb="88" eb="89">
      <t xml:space="preserve">ミドリ </t>
    </rPh>
    <rPh sb="90" eb="92">
      <t xml:space="preserve">ヘンスウヲ </t>
    </rPh>
    <rPh sb="93" eb="95">
      <t xml:space="preserve">キイロ </t>
    </rPh>
    <rPh sb="98" eb="100">
      <t xml:space="preserve">クベツ </t>
    </rPh>
    <rPh sb="105" eb="107">
      <t xml:space="preserve">ヘンスウ </t>
    </rPh>
    <rPh sb="117" eb="119">
      <t xml:space="preserve">ヘンスウ </t>
    </rPh>
    <rPh sb="122" eb="124">
      <t xml:space="preserve">ヘンコウ </t>
    </rPh>
    <rPh sb="126" eb="128">
      <t xml:space="preserve">セッテイスル </t>
    </rPh>
    <rPh sb="137" eb="140">
      <t xml:space="preserve">トウコウセン </t>
    </rPh>
    <rPh sb="148" eb="149">
      <t xml:space="preserve">ミギ </t>
    </rPh>
    <phoneticPr fontId="1"/>
  </si>
  <si>
    <t>Ver.0.1 2020/11/06作成</t>
    <rPh sb="8" eb="20">
      <t xml:space="preserve">ジョウチダイガク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</si>
</sst>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E+00"/>
  </numFmts>
  <fonts count="7">
    <font>
      <sz val="11"/>
      <color theme="1"/>
      <name val="ＭＳ Ｐゴシック"/>
      <family val="2"/>
      <scheme val="minor"/>
    </font>
    <font>
      <sz val="6"/>
      <name val="ＭＳ Ｐゴシック"/>
      <family val="3"/>
      <charset val="128"/>
      <scheme val="minor"/>
    </font>
    <font>
      <sz val="11"/>
      <color theme="1"/>
      <name val="游ゴシック Regular"/>
      <charset val="128"/>
    </font>
    <font>
      <b/>
      <sz val="18"/>
      <color theme="1"/>
      <name val="游ゴシック Regular"/>
      <charset val="128"/>
    </font>
    <font>
      <b/>
      <sz val="11"/>
      <color theme="1"/>
      <name val="游ゴシック Regular"/>
      <charset val="128"/>
    </font>
    <font>
      <u/>
      <sz val="11"/>
      <color theme="10"/>
      <name val="ＭＳ Ｐゴシック"/>
      <family val="2"/>
      <scheme val="minor"/>
    </font>
    <font>
      <u/>
      <sz val="11"/>
      <color theme="10"/>
      <name val="游ゴシック Regular"/>
      <charset val="128"/>
    </font>
  </fonts>
  <fills count="7">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85FF"/>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2" fillId="0" borderId="0" xfId="0" applyFont="1"/>
    <xf numFmtId="0" fontId="2" fillId="0" borderId="0" xfId="0" applyFont="1" applyAlignment="1">
      <alignment horizontal="left" vertical="top" wrapText="1"/>
    </xf>
    <xf numFmtId="0" fontId="2" fillId="0" borderId="1" xfId="0" applyFont="1" applyBorder="1" applyAlignment="1">
      <alignment vertical="center" wrapText="1"/>
    </xf>
    <xf numFmtId="176" fontId="2" fillId="0" borderId="3" xfId="0" applyNumberFormat="1" applyFont="1" applyBorder="1" applyAlignment="1">
      <alignment vertical="center"/>
    </xf>
    <xf numFmtId="0" fontId="2" fillId="0" borderId="0" xfId="0" applyFont="1" applyAlignment="1">
      <alignment vertical="center"/>
    </xf>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xf numFmtId="11" fontId="2" fillId="0" borderId="0" xfId="0" applyNumberFormat="1" applyFont="1" applyFill="1" applyAlignment="1">
      <alignment horizontal="center"/>
    </xf>
    <xf numFmtId="0" fontId="2" fillId="0" borderId="2" xfId="0" applyFont="1" applyBorder="1" applyAlignment="1"/>
    <xf numFmtId="0" fontId="2" fillId="0" borderId="3" xfId="0" applyFont="1" applyBorder="1" applyAlignment="1"/>
    <xf numFmtId="0" fontId="2" fillId="0" borderId="0" xfId="0" applyFont="1" applyFill="1" applyBorder="1" applyAlignment="1">
      <alignment horizontal="center"/>
    </xf>
    <xf numFmtId="0" fontId="2" fillId="0" borderId="0" xfId="0" applyFont="1" applyBorder="1" applyAlignment="1">
      <alignment vertical="center" wrapText="1"/>
    </xf>
    <xf numFmtId="176" fontId="2" fillId="0" borderId="0" xfId="0" applyNumberFormat="1" applyFont="1" applyBorder="1" applyAlignment="1">
      <alignment vertical="center"/>
    </xf>
    <xf numFmtId="0" fontId="2" fillId="0" borderId="0" xfId="0" applyFont="1" applyFill="1" applyBorder="1" applyAlignment="1">
      <alignment vertical="center"/>
    </xf>
    <xf numFmtId="0" fontId="4" fillId="0" borderId="1" xfId="0" applyFont="1" applyBorder="1" applyAlignment="1"/>
    <xf numFmtId="0" fontId="2" fillId="5" borderId="1" xfId="0" applyFont="1" applyFill="1" applyBorder="1" applyAlignment="1"/>
    <xf numFmtId="0" fontId="2" fillId="5" borderId="2" xfId="0" applyFont="1" applyFill="1" applyBorder="1" applyAlignment="1"/>
    <xf numFmtId="0" fontId="2" fillId="5" borderId="3" xfId="0" applyFont="1" applyFill="1" applyBorder="1" applyAlignment="1"/>
    <xf numFmtId="0" fontId="2" fillId="6" borderId="1" xfId="0" applyFont="1" applyFill="1" applyBorder="1"/>
    <xf numFmtId="0" fontId="2" fillId="6" borderId="2" xfId="0" applyFont="1" applyFill="1" applyBorder="1"/>
    <xf numFmtId="0" fontId="2" fillId="6" borderId="3" xfId="0" applyFont="1" applyFill="1" applyBorder="1"/>
    <xf numFmtId="0" fontId="4" fillId="0" borderId="4" xfId="0" applyFont="1" applyBorder="1"/>
    <xf numFmtId="0" fontId="2" fillId="0" borderId="5" xfId="0" applyFont="1" applyBorder="1"/>
    <xf numFmtId="11" fontId="2" fillId="0" borderId="0" xfId="0" applyNumberFormat="1" applyFont="1" applyBorder="1" applyAlignment="1">
      <alignment horizontal="center"/>
    </xf>
    <xf numFmtId="0" fontId="2" fillId="0" borderId="0" xfId="0" applyFont="1" applyBorder="1" applyAlignment="1">
      <alignment horizontal="center"/>
    </xf>
    <xf numFmtId="11" fontId="2" fillId="0" borderId="0" xfId="0" applyNumberFormat="1" applyFont="1" applyBorder="1" applyAlignment="1">
      <alignment horizontal="left"/>
    </xf>
    <xf numFmtId="0" fontId="2" fillId="0" borderId="0" xfId="0" applyFont="1" applyBorder="1" applyAlignment="1">
      <alignment horizontal="left"/>
    </xf>
    <xf numFmtId="0" fontId="2" fillId="4" borderId="3" xfId="0" applyFont="1" applyFill="1" applyBorder="1" applyAlignment="1">
      <alignment vertical="center"/>
    </xf>
    <xf numFmtId="0" fontId="2" fillId="3" borderId="6" xfId="0" applyFont="1" applyFill="1" applyBorder="1"/>
    <xf numFmtId="0" fontId="2" fillId="2" borderId="6" xfId="0" applyFont="1" applyFill="1" applyBorder="1"/>
    <xf numFmtId="0" fontId="2" fillId="4" borderId="6" xfId="0" applyFont="1" applyFill="1" applyBorder="1"/>
    <xf numFmtId="0" fontId="2" fillId="0" borderId="6" xfId="0" applyFont="1" applyBorder="1"/>
    <xf numFmtId="176" fontId="2" fillId="0" borderId="6" xfId="0" applyNumberFormat="1" applyFont="1" applyBorder="1"/>
    <xf numFmtId="0" fontId="4" fillId="0" borderId="1" xfId="0" applyFont="1" applyBorder="1" applyAlignment="1">
      <alignment vertical="top"/>
    </xf>
    <xf numFmtId="0" fontId="4" fillId="0" borderId="2" xfId="0" applyFont="1" applyBorder="1" applyAlignment="1">
      <alignment vertical="top"/>
    </xf>
    <xf numFmtId="0" fontId="4" fillId="0" borderId="3" xfId="0" applyFont="1" applyBorder="1" applyAlignment="1">
      <alignment vertical="top"/>
    </xf>
    <xf numFmtId="0" fontId="2" fillId="0" borderId="0" xfId="0" applyFont="1" applyAlignment="1">
      <alignment vertical="top" wrapText="1"/>
    </xf>
    <xf numFmtId="0" fontId="6" fillId="0" borderId="0" xfId="1" applyFont="1"/>
    <xf numFmtId="0" fontId="2" fillId="0" borderId="0" xfId="0" applyFont="1" applyAlignment="1">
      <alignmen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11" fontId="2" fillId="0" borderId="4" xfId="0" applyNumberFormat="1" applyFont="1" applyBorder="1" applyAlignment="1">
      <alignment horizontal="center"/>
    </xf>
    <xf numFmtId="11" fontId="2" fillId="0" borderId="5" xfId="0" applyNumberFormat="1" applyFont="1" applyBorder="1" applyAlignment="1">
      <alignment horizontal="center"/>
    </xf>
    <xf numFmtId="11" fontId="2" fillId="0" borderId="0" xfId="0" applyNumberFormat="1"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8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電位分布</a:t>
            </a:r>
          </a:p>
        </c:rich>
      </c:tx>
      <c:overlay val="0"/>
    </c:title>
    <c:autoTitleDeleted val="0"/>
    <c:view3D>
      <c:rotX val="90"/>
      <c:rotY val="0"/>
      <c:rAngAx val="0"/>
      <c:perspective val="0"/>
    </c:view3D>
    <c:floor>
      <c:thickness val="0"/>
    </c:floor>
    <c:sideWall>
      <c:thickness val="0"/>
    </c:sideWall>
    <c:backWall>
      <c:thickness val="0"/>
    </c:backWall>
    <c:plotArea>
      <c:layout/>
      <c:surfaceChart>
        <c:wireframe val="0"/>
        <c:ser>
          <c:idx val="0"/>
          <c:order val="0"/>
          <c:tx>
            <c:v>1</c:v>
          </c:tx>
          <c:val>
            <c:numRef>
              <c:f>'有限要素法 誘電体'!$A$17:$K$17</c:f>
              <c:numCache>
                <c:formatCode>General</c:formatCode>
                <c:ptCount val="11"/>
                <c:pt idx="0">
                  <c:v>100</c:v>
                </c:pt>
                <c:pt idx="1">
                  <c:v>100</c:v>
                </c:pt>
                <c:pt idx="2">
                  <c:v>100</c:v>
                </c:pt>
                <c:pt idx="3">
                  <c:v>100</c:v>
                </c:pt>
                <c:pt idx="4">
                  <c:v>100</c:v>
                </c:pt>
                <c:pt idx="5">
                  <c:v>100</c:v>
                </c:pt>
                <c:pt idx="6">
                  <c:v>100</c:v>
                </c:pt>
                <c:pt idx="7">
                  <c:v>100</c:v>
                </c:pt>
                <c:pt idx="8">
                  <c:v>100</c:v>
                </c:pt>
                <c:pt idx="9">
                  <c:v>100</c:v>
                </c:pt>
                <c:pt idx="10">
                  <c:v>100</c:v>
                </c:pt>
              </c:numCache>
            </c:numRef>
          </c:val>
          <c:extLst>
            <c:ext xmlns:c16="http://schemas.microsoft.com/office/drawing/2014/chart" uri="{C3380CC4-5D6E-409C-BE32-E72D297353CC}">
              <c16:uniqueId val="{00000000-67F9-B14D-A1EC-39C2CC1463B8}"/>
            </c:ext>
          </c:extLst>
        </c:ser>
        <c:ser>
          <c:idx val="1"/>
          <c:order val="1"/>
          <c:tx>
            <c:v>2</c:v>
          </c:tx>
          <c:val>
            <c:numRef>
              <c:f>'有限要素法 誘電体'!$A$18:$K$18</c:f>
              <c:numCache>
                <c:formatCode>General</c:formatCode>
                <c:ptCount val="11"/>
                <c:pt idx="0">
                  <c:v>90</c:v>
                </c:pt>
                <c:pt idx="1">
                  <c:v>88.981873790144718</c:v>
                </c:pt>
                <c:pt idx="2">
                  <c:v>87.924132001558732</c:v>
                </c:pt>
                <c:pt idx="3">
                  <c:v>86.809249998417087</c:v>
                </c:pt>
                <c:pt idx="4">
                  <c:v>85.667318068919684</c:v>
                </c:pt>
                <c:pt idx="5">
                  <c:v>84.59257290866141</c:v>
                </c:pt>
                <c:pt idx="6">
                  <c:v>83.707497605655007</c:v>
                </c:pt>
                <c:pt idx="7">
                  <c:v>83.03548534281073</c:v>
                </c:pt>
                <c:pt idx="8">
                  <c:v>82.536066767310516</c:v>
                </c:pt>
                <c:pt idx="9">
                  <c:v>82.149775542707872</c:v>
                </c:pt>
                <c:pt idx="10">
                  <c:v>81.818181818181813</c:v>
                </c:pt>
              </c:numCache>
            </c:numRef>
          </c:val>
          <c:extLst>
            <c:ext xmlns:c16="http://schemas.microsoft.com/office/drawing/2014/chart" uri="{C3380CC4-5D6E-409C-BE32-E72D297353CC}">
              <c16:uniqueId val="{00000001-67F9-B14D-A1EC-39C2CC1463B8}"/>
            </c:ext>
          </c:extLst>
        </c:ser>
        <c:ser>
          <c:idx val="2"/>
          <c:order val="2"/>
          <c:tx>
            <c:v>3</c:v>
          </c:tx>
          <c:val>
            <c:numRef>
              <c:f>'有限要素法 誘電体'!$A$19:$K$19</c:f>
              <c:numCache>
                <c:formatCode>General</c:formatCode>
                <c:ptCount val="11"/>
                <c:pt idx="0">
                  <c:v>80</c:v>
                </c:pt>
                <c:pt idx="1">
                  <c:v>78.003721495449383</c:v>
                </c:pt>
                <c:pt idx="2">
                  <c:v>75.905758848097847</c:v>
                </c:pt>
                <c:pt idx="3">
                  <c:v>73.645901152798999</c:v>
                </c:pt>
                <c:pt idx="4">
                  <c:v>71.267797809790636</c:v>
                </c:pt>
                <c:pt idx="5">
                  <c:v>68.995818413870111</c:v>
                </c:pt>
                <c:pt idx="6">
                  <c:v>67.202267600006138</c:v>
                </c:pt>
                <c:pt idx="7">
                  <c:v>65.898709468165677</c:v>
                </c:pt>
                <c:pt idx="8">
                  <c:v>64.959338151405291</c:v>
                </c:pt>
                <c:pt idx="9">
                  <c:v>64.245183961471582</c:v>
                </c:pt>
                <c:pt idx="10">
                  <c:v>63.636363636363626</c:v>
                </c:pt>
              </c:numCache>
            </c:numRef>
          </c:val>
          <c:extLst>
            <c:ext xmlns:c16="http://schemas.microsoft.com/office/drawing/2014/chart" uri="{C3380CC4-5D6E-409C-BE32-E72D297353CC}">
              <c16:uniqueId val="{00000002-67F9-B14D-A1EC-39C2CC1463B8}"/>
            </c:ext>
          </c:extLst>
        </c:ser>
        <c:ser>
          <c:idx val="3"/>
          <c:order val="3"/>
          <c:tx>
            <c:v>4</c:v>
          </c:tx>
          <c:val>
            <c:numRef>
              <c:f>'有限要素法 誘電体'!$A$20:$K$20</c:f>
              <c:numCache>
                <c:formatCode>General</c:formatCode>
                <c:ptCount val="11"/>
                <c:pt idx="0">
                  <c:v>70</c:v>
                </c:pt>
                <c:pt idx="1">
                  <c:v>67.127569645637152</c:v>
                </c:pt>
                <c:pt idx="2">
                  <c:v>64.04958953868109</c:v>
                </c:pt>
                <c:pt idx="3">
                  <c:v>60.601101815095582</c:v>
                </c:pt>
                <c:pt idx="4">
                  <c:v>56.762458197300113</c:v>
                </c:pt>
                <c:pt idx="5">
                  <c:v>52.920925648461235</c:v>
                </c:pt>
                <c:pt idx="6">
                  <c:v>50.207315043183684</c:v>
                </c:pt>
                <c:pt idx="7">
                  <c:v>48.398012559574845</c:v>
                </c:pt>
                <c:pt idx="8">
                  <c:v>47.157657047087639</c:v>
                </c:pt>
                <c:pt idx="9">
                  <c:v>46.235518433366146</c:v>
                </c:pt>
                <c:pt idx="10">
                  <c:v>45.454545454545439</c:v>
                </c:pt>
              </c:numCache>
            </c:numRef>
          </c:val>
          <c:extLst>
            <c:ext xmlns:c16="http://schemas.microsoft.com/office/drawing/2014/chart" uri="{C3380CC4-5D6E-409C-BE32-E72D297353CC}">
              <c16:uniqueId val="{00000003-67F9-B14D-A1EC-39C2CC1463B8}"/>
            </c:ext>
          </c:extLst>
        </c:ser>
        <c:ser>
          <c:idx val="4"/>
          <c:order val="4"/>
          <c:tx>
            <c:v>5</c:v>
          </c:tx>
          <c:val>
            <c:numRef>
              <c:f>'有限要素法 誘電体'!$A$21:$K$21</c:f>
              <c:numCache>
                <c:formatCode>General</c:formatCode>
                <c:ptCount val="11"/>
                <c:pt idx="0">
                  <c:v>60</c:v>
                </c:pt>
                <c:pt idx="1">
                  <c:v>56.457235950714711</c:v>
                </c:pt>
                <c:pt idx="2">
                  <c:v>52.564183214210331</c:v>
                </c:pt>
                <c:pt idx="3">
                  <c:v>47.946709304329687</c:v>
                </c:pt>
                <c:pt idx="4">
                  <c:v>42.260275232847022</c:v>
                </c:pt>
                <c:pt idx="5">
                  <c:v>35.718341132310137</c:v>
                </c:pt>
                <c:pt idx="6">
                  <c:v>32.308241563607027</c:v>
                </c:pt>
                <c:pt idx="7">
                  <c:v>30.328574134256694</c:v>
                </c:pt>
                <c:pt idx="8">
                  <c:v>29.03796919059608</c:v>
                </c:pt>
                <c:pt idx="9">
                  <c:v>28.084854943787064</c:v>
                </c:pt>
                <c:pt idx="10">
                  <c:v>27.272727272727256</c:v>
                </c:pt>
              </c:numCache>
            </c:numRef>
          </c:val>
          <c:extLst>
            <c:ext xmlns:c16="http://schemas.microsoft.com/office/drawing/2014/chart" uri="{C3380CC4-5D6E-409C-BE32-E72D297353CC}">
              <c16:uniqueId val="{00000004-67F9-B14D-A1EC-39C2CC1463B8}"/>
            </c:ext>
          </c:extLst>
        </c:ser>
        <c:ser>
          <c:idx val="5"/>
          <c:order val="5"/>
          <c:tx>
            <c:v>6</c:v>
          </c:tx>
          <c:val>
            <c:numRef>
              <c:f>'有限要素法 誘電体'!$A$22:$K$22</c:f>
              <c:numCache>
                <c:formatCode>General</c:formatCode>
                <c:ptCount val="11"/>
                <c:pt idx="0">
                  <c:v>50</c:v>
                </c:pt>
                <c:pt idx="1">
                  <c:v>46.13740211721052</c:v>
                </c:pt>
                <c:pt idx="2">
                  <c:v>41.80338365739906</c:v>
                </c:pt>
                <c:pt idx="3">
                  <c:v>36.361447735790257</c:v>
                </c:pt>
                <c:pt idx="4">
                  <c:v>28.613836355363578</c:v>
                </c:pt>
                <c:pt idx="5">
                  <c:v>15.384131533581382</c:v>
                </c:pt>
                <c:pt idx="6">
                  <c:v>12.978779214880516</c:v>
                </c:pt>
                <c:pt idx="7">
                  <c:v>11.570237019349122</c:v>
                </c:pt>
                <c:pt idx="8">
                  <c:v>10.580919753990052</c:v>
                </c:pt>
                <c:pt idx="9">
                  <c:v>9.7930397993398017</c:v>
                </c:pt>
                <c:pt idx="10">
                  <c:v>9.0909090909090722</c:v>
                </c:pt>
              </c:numCache>
            </c:numRef>
          </c:val>
          <c:extLst>
            <c:ext xmlns:c16="http://schemas.microsoft.com/office/drawing/2014/chart" uri="{C3380CC4-5D6E-409C-BE32-E72D297353CC}">
              <c16:uniqueId val="{00000005-67F9-B14D-A1EC-39C2CC1463B8}"/>
            </c:ext>
          </c:extLst>
        </c:ser>
        <c:ser>
          <c:idx val="6"/>
          <c:order val="6"/>
          <c:tx>
            <c:v>7</c:v>
          </c:tx>
          <c:val>
            <c:numRef>
              <c:f>'有限要素法 誘電体'!$A$23:$K$23</c:f>
              <c:numCache>
                <c:formatCode>General</c:formatCode>
                <c:ptCount val="11"/>
                <c:pt idx="0">
                  <c:v>40</c:v>
                </c:pt>
                <c:pt idx="1">
                  <c:v>36.289139740274976</c:v>
                </c:pt>
                <c:pt idx="2">
                  <c:v>32.150574956211976</c:v>
                </c:pt>
                <c:pt idx="3">
                  <c:v>27.081887640452429</c:v>
                </c:pt>
                <c:pt idx="4">
                  <c:v>20.449675787301384</c:v>
                </c:pt>
                <c:pt idx="5">
                  <c:v>11.687044372004715</c:v>
                </c:pt>
                <c:pt idx="6">
                  <c:v>10.497628549269386</c:v>
                </c:pt>
                <c:pt idx="7">
                  <c:v>9.4638285668594779</c:v>
                </c:pt>
                <c:pt idx="8">
                  <c:v>8.6243739506835144</c:v>
                </c:pt>
                <c:pt idx="9">
                  <c:v>7.9166693494837723</c:v>
                </c:pt>
                <c:pt idx="10">
                  <c:v>7.2727272727272725</c:v>
                </c:pt>
              </c:numCache>
            </c:numRef>
          </c:val>
          <c:extLst>
            <c:ext xmlns:c16="http://schemas.microsoft.com/office/drawing/2014/chart" uri="{C3380CC4-5D6E-409C-BE32-E72D297353CC}">
              <c16:uniqueId val="{00000006-67F9-B14D-A1EC-39C2CC1463B8}"/>
            </c:ext>
          </c:extLst>
        </c:ser>
        <c:ser>
          <c:idx val="7"/>
          <c:order val="7"/>
          <c:tx>
            <c:v>8</c:v>
          </c:tx>
          <c:val>
            <c:numRef>
              <c:f>'有限要素法 誘電体'!$A$24:$K$24</c:f>
              <c:numCache>
                <c:formatCode>General</c:formatCode>
                <c:ptCount val="11"/>
                <c:pt idx="0">
                  <c:v>30</c:v>
                </c:pt>
                <c:pt idx="1">
                  <c:v>26.868720529616056</c:v>
                </c:pt>
                <c:pt idx="2">
                  <c:v>23.428044234670544</c:v>
                </c:pt>
                <c:pt idx="3">
                  <c:v>19.366086555666907</c:v>
                </c:pt>
                <c:pt idx="4">
                  <c:v>14.416098565025001</c:v>
                </c:pt>
                <c:pt idx="5">
                  <c:v>8.5593748725695029</c:v>
                </c:pt>
                <c:pt idx="6">
                  <c:v>7.8609415061884329</c:v>
                </c:pt>
                <c:pt idx="7">
                  <c:v>7.1630659839907258</c:v>
                </c:pt>
                <c:pt idx="8">
                  <c:v>6.5361479968888379</c:v>
                </c:pt>
                <c:pt idx="9">
                  <c:v>5.9766114219591735</c:v>
                </c:pt>
                <c:pt idx="10">
                  <c:v>5.4545454545454541</c:v>
                </c:pt>
              </c:numCache>
            </c:numRef>
          </c:val>
          <c:extLst>
            <c:ext xmlns:c16="http://schemas.microsoft.com/office/drawing/2014/chart" uri="{C3380CC4-5D6E-409C-BE32-E72D297353CC}">
              <c16:uniqueId val="{00000007-67F9-B14D-A1EC-39C2CC1463B8}"/>
            </c:ext>
          </c:extLst>
        </c:ser>
        <c:ser>
          <c:idx val="8"/>
          <c:order val="8"/>
          <c:tx>
            <c:v>9</c:v>
          </c:tx>
          <c:val>
            <c:numRef>
              <c:f>'有限要素法 誘電体'!$A$25:$K$25</c:f>
              <c:numCache>
                <c:formatCode>General</c:formatCode>
                <c:ptCount val="11"/>
                <c:pt idx="0">
                  <c:v>20</c:v>
                </c:pt>
                <c:pt idx="1">
                  <c:v>17.757700835042424</c:v>
                </c:pt>
                <c:pt idx="2">
                  <c:v>15.326912789582048</c:v>
                </c:pt>
                <c:pt idx="3">
                  <c:v>12.538452636095048</c:v>
                </c:pt>
                <c:pt idx="4">
                  <c:v>9.2891848874746774</c:v>
                </c:pt>
                <c:pt idx="5">
                  <c:v>5.6367546051592052</c:v>
                </c:pt>
                <c:pt idx="6">
                  <c:v>5.2236809515735265</c:v>
                </c:pt>
                <c:pt idx="7">
                  <c:v>4.7913453294697179</c:v>
                </c:pt>
                <c:pt idx="8">
                  <c:v>4.3805331160044236</c:v>
                </c:pt>
                <c:pt idx="9">
                  <c:v>3.999155950141982</c:v>
                </c:pt>
                <c:pt idx="10">
                  <c:v>3.6363636363636362</c:v>
                </c:pt>
              </c:numCache>
            </c:numRef>
          </c:val>
          <c:extLst>
            <c:ext xmlns:c16="http://schemas.microsoft.com/office/drawing/2014/chart" uri="{C3380CC4-5D6E-409C-BE32-E72D297353CC}">
              <c16:uniqueId val="{00000008-67F9-B14D-A1EC-39C2CC1463B8}"/>
            </c:ext>
          </c:extLst>
        </c:ser>
        <c:ser>
          <c:idx val="9"/>
          <c:order val="9"/>
          <c:tx>
            <c:v>10</c:v>
          </c:tx>
          <c:val>
            <c:numRef>
              <c:f>'有限要素法 誘電体'!$A$26:$K$26</c:f>
              <c:numCache>
                <c:formatCode>General</c:formatCode>
                <c:ptCount val="11"/>
                <c:pt idx="0">
                  <c:v>10</c:v>
                </c:pt>
                <c:pt idx="1">
                  <c:v>8.8353708301684168</c:v>
                </c:pt>
                <c:pt idx="2">
                  <c:v>7.5836431418670083</c:v>
                </c:pt>
                <c:pt idx="3">
                  <c:v>6.1719168135160665</c:v>
                </c:pt>
                <c:pt idx="4">
                  <c:v>4.5655533873236465</c:v>
                </c:pt>
                <c:pt idx="5">
                  <c:v>2.8011977839542097</c:v>
                </c:pt>
                <c:pt idx="6">
                  <c:v>2.6057740591582434</c:v>
                </c:pt>
                <c:pt idx="7">
                  <c:v>2.398111188394723</c:v>
                </c:pt>
                <c:pt idx="8">
                  <c:v>2.1954286267534293</c:v>
                </c:pt>
                <c:pt idx="9">
                  <c:v>2.0031894591146391</c:v>
                </c:pt>
                <c:pt idx="10">
                  <c:v>1.8181818181818181</c:v>
                </c:pt>
              </c:numCache>
            </c:numRef>
          </c:val>
          <c:extLst>
            <c:ext xmlns:c16="http://schemas.microsoft.com/office/drawing/2014/chart" uri="{C3380CC4-5D6E-409C-BE32-E72D297353CC}">
              <c16:uniqueId val="{00000009-67F9-B14D-A1EC-39C2CC1463B8}"/>
            </c:ext>
          </c:extLst>
        </c:ser>
        <c:ser>
          <c:idx val="10"/>
          <c:order val="10"/>
          <c:tx>
            <c:v>11</c:v>
          </c:tx>
          <c:val>
            <c:numRef>
              <c:f>'有限要素法 誘電体'!$A$27:$K$27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A-67F9-B14D-A1EC-39C2CC1463B8}"/>
            </c:ext>
          </c:extLst>
        </c:ser>
        <c:bandFmts/>
        <c:axId val="150405888"/>
        <c:axId val="150407424"/>
        <c:axId val="148807168"/>
      </c:surfaceChart>
      <c:catAx>
        <c:axId val="150405888"/>
        <c:scaling>
          <c:orientation val="minMax"/>
        </c:scaling>
        <c:delete val="0"/>
        <c:axPos val="b"/>
        <c:majorTickMark val="out"/>
        <c:minorTickMark val="none"/>
        <c:tickLblPos val="nextTo"/>
        <c:crossAx val="150407424"/>
        <c:crosses val="autoZero"/>
        <c:auto val="1"/>
        <c:lblAlgn val="ctr"/>
        <c:lblOffset val="100"/>
        <c:noMultiLvlLbl val="0"/>
      </c:catAx>
      <c:valAx>
        <c:axId val="150407424"/>
        <c:scaling>
          <c:orientation val="minMax"/>
        </c:scaling>
        <c:delete val="0"/>
        <c:axPos val="l"/>
        <c:majorGridlines/>
        <c:numFmt formatCode="General" sourceLinked="1"/>
        <c:majorTickMark val="out"/>
        <c:minorTickMark val="none"/>
        <c:tickLblPos val="none"/>
        <c:crossAx val="150405888"/>
        <c:crosses val="autoZero"/>
        <c:crossBetween val="midCat"/>
        <c:majorUnit val="5"/>
      </c:valAx>
      <c:serAx>
        <c:axId val="148807168"/>
        <c:scaling>
          <c:orientation val="maxMin"/>
        </c:scaling>
        <c:delete val="0"/>
        <c:axPos val="b"/>
        <c:majorTickMark val="out"/>
        <c:minorTickMark val="none"/>
        <c:tickLblPos val="nextTo"/>
        <c:crossAx val="150407424"/>
        <c:crosses val="autoZero"/>
        <c:tickLblSkip val="1"/>
      </c:serAx>
    </c:plotArea>
    <c:legend>
      <c:legendPos val="r"/>
      <c:layout>
        <c:manualLayout>
          <c:xMode val="edge"/>
          <c:yMode val="edge"/>
          <c:x val="0.85128675652831531"/>
          <c:y val="3.0251968503937007E-2"/>
          <c:w val="0.12823301748298413"/>
          <c:h val="0.92981838963677932"/>
        </c:manualLayout>
      </c:layout>
      <c:overlay val="0"/>
      <c:txPr>
        <a:bodyPr/>
        <a:lstStyle/>
        <a:p>
          <a:pPr rtl="0">
            <a:defRPr/>
          </a:pPr>
          <a:endParaRPr lang="ja-JP"/>
        </a:p>
      </c:txPr>
    </c:legend>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17462</xdr:colOff>
      <xdr:row>4</xdr:row>
      <xdr:rowOff>28575</xdr:rowOff>
    </xdr:from>
    <xdr:to>
      <xdr:col>21</xdr:col>
      <xdr:colOff>38100</xdr:colOff>
      <xdr:row>24</xdr:row>
      <xdr:rowOff>215900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127000</xdr:colOff>
      <xdr:row>27</xdr:row>
      <xdr:rowOff>38100</xdr:rowOff>
    </xdr:from>
    <xdr:to>
      <xdr:col>18</xdr:col>
      <xdr:colOff>495300</xdr:colOff>
      <xdr:row>40</xdr:row>
      <xdr:rowOff>193592</xdr:rowOff>
    </xdr:to>
    <xdr:pic>
      <xdr:nvPicPr>
        <xdr:cNvPr id="4" name="図 3">
          <a:extLst>
            <a:ext uri="{FF2B5EF4-FFF2-40B4-BE49-F238E27FC236}">
              <a16:creationId xmlns:a16="http://schemas.microsoft.com/office/drawing/2014/main" id="{55191F18-640F-6646-9A5B-81711C138C6A}"/>
            </a:ext>
          </a:extLst>
        </xdr:cNvPr>
        <xdr:cNvPicPr>
          <a:picLocks noChangeAspect="1"/>
        </xdr:cNvPicPr>
      </xdr:nvPicPr>
      <xdr:blipFill rotWithShape="1">
        <a:blip xmlns:r="http://schemas.openxmlformats.org/officeDocument/2006/relationships" r:embed="rId2"/>
        <a:srcRect b="12727"/>
        <a:stretch/>
      </xdr:blipFill>
      <xdr:spPr>
        <a:xfrm>
          <a:off x="9550400" y="8293100"/>
          <a:ext cx="3060700" cy="340669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miyatake.mai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
  <sheetViews>
    <sheetView tabSelected="1" zoomScaleNormal="100" workbookViewId="0">
      <selection activeCell="U3" sqref="U3"/>
    </sheetView>
  </sheetViews>
  <sheetFormatPr baseColWidth="10" defaultColWidth="8.83203125" defaultRowHeight="18"/>
  <cols>
    <col min="1" max="11" width="8.83203125" style="1" customWidth="1"/>
    <col min="12" max="21" width="8.83203125" style="1"/>
    <col min="22" max="22" width="8.83203125" style="1" customWidth="1"/>
    <col min="23" max="16384" width="8.83203125" style="1"/>
  </cols>
  <sheetData>
    <row r="1" spans="1:21" ht="30" customHeight="1">
      <c r="A1" s="48" t="s">
        <v>30</v>
      </c>
      <c r="B1" s="48"/>
      <c r="C1" s="48"/>
      <c r="D1" s="48"/>
      <c r="E1" s="48"/>
      <c r="F1" s="48"/>
      <c r="G1" s="48"/>
      <c r="H1" s="48"/>
      <c r="I1" s="48"/>
      <c r="J1" s="48"/>
      <c r="K1" s="48"/>
      <c r="L1" s="48"/>
      <c r="M1" s="48"/>
      <c r="N1" s="48"/>
      <c r="O1" s="48"/>
      <c r="P1" s="48"/>
      <c r="Q1" s="48"/>
      <c r="R1" s="48"/>
      <c r="S1" s="48"/>
      <c r="T1" s="48"/>
      <c r="U1" s="48"/>
    </row>
    <row r="2" spans="1:21" ht="20" customHeight="1">
      <c r="A2" s="7"/>
      <c r="B2" s="7"/>
      <c r="C2" s="7"/>
      <c r="D2" s="7"/>
      <c r="E2" s="7"/>
      <c r="F2" s="7"/>
      <c r="G2" s="7"/>
      <c r="H2" s="7"/>
      <c r="I2" s="7"/>
      <c r="J2" s="7"/>
      <c r="K2" s="7"/>
      <c r="L2" s="7"/>
      <c r="M2" s="7"/>
      <c r="N2" s="7"/>
      <c r="O2" s="7"/>
      <c r="P2" s="7"/>
      <c r="Q2" s="7"/>
      <c r="R2" s="7"/>
      <c r="S2" s="7"/>
      <c r="T2" s="7"/>
      <c r="U2" s="8" t="s">
        <v>38</v>
      </c>
    </row>
    <row r="3" spans="1:21" ht="20" customHeight="1">
      <c r="A3" s="5"/>
      <c r="B3" s="5"/>
      <c r="C3" s="5"/>
      <c r="D3" s="5"/>
      <c r="E3" s="5"/>
      <c r="F3" s="5"/>
      <c r="G3" s="5"/>
      <c r="H3" s="5"/>
      <c r="I3" s="5"/>
      <c r="J3" s="5"/>
      <c r="K3" s="5"/>
      <c r="L3" s="5"/>
      <c r="M3" s="5"/>
      <c r="O3" s="40" t="s">
        <v>31</v>
      </c>
      <c r="U3" s="8" t="s">
        <v>32</v>
      </c>
    </row>
    <row r="4" spans="1:21" ht="80" customHeight="1">
      <c r="A4" s="49" t="s">
        <v>36</v>
      </c>
      <c r="B4" s="50"/>
      <c r="C4" s="50"/>
      <c r="D4" s="50"/>
      <c r="E4" s="50"/>
      <c r="F4" s="50"/>
      <c r="G4" s="50"/>
      <c r="H4" s="50"/>
      <c r="I4" s="50"/>
      <c r="J4" s="50"/>
      <c r="K4" s="50"/>
      <c r="L4" s="50"/>
      <c r="M4" s="50"/>
      <c r="N4" s="50"/>
      <c r="O4" s="50"/>
      <c r="P4" s="50"/>
      <c r="Q4" s="50"/>
      <c r="R4" s="50"/>
      <c r="S4" s="50"/>
      <c r="T4" s="50"/>
      <c r="U4" s="50"/>
    </row>
    <row r="5" spans="1:21" ht="20" customHeight="1">
      <c r="A5" s="39"/>
      <c r="B5" s="41"/>
      <c r="C5" s="41"/>
      <c r="D5" s="41"/>
      <c r="E5" s="41"/>
      <c r="F5" s="41"/>
      <c r="G5" s="41"/>
      <c r="H5" s="41"/>
      <c r="I5" s="41"/>
      <c r="J5" s="41"/>
      <c r="K5" s="41"/>
      <c r="L5" s="41"/>
      <c r="M5" s="41"/>
      <c r="N5" s="41"/>
      <c r="O5" s="41"/>
      <c r="P5" s="41"/>
      <c r="Q5" s="41"/>
      <c r="R5" s="41"/>
      <c r="S5" s="41"/>
      <c r="T5" s="41"/>
      <c r="U5" s="41"/>
    </row>
    <row r="6" spans="1:21" ht="18" customHeight="1">
      <c r="A6" s="36" t="s">
        <v>1</v>
      </c>
      <c r="B6" s="37"/>
      <c r="C6" s="37"/>
      <c r="D6" s="38"/>
      <c r="F6" s="39"/>
      <c r="G6" s="39"/>
      <c r="H6" s="39"/>
      <c r="I6" s="39"/>
      <c r="J6" s="39"/>
      <c r="K6" s="39"/>
    </row>
    <row r="7" spans="1:21" s="5" customFormat="1" ht="57">
      <c r="A7" s="3" t="s">
        <v>4</v>
      </c>
      <c r="B7" s="4">
        <v>8.8541878200000004E-12</v>
      </c>
      <c r="C7" s="3" t="s">
        <v>0</v>
      </c>
      <c r="D7" s="30">
        <v>0.1</v>
      </c>
      <c r="E7" s="5" t="s">
        <v>33</v>
      </c>
      <c r="F7" s="39"/>
      <c r="G7" s="39"/>
      <c r="H7" s="39"/>
      <c r="I7" s="39"/>
      <c r="J7" s="39"/>
      <c r="K7" s="39"/>
    </row>
    <row r="8" spans="1:21" s="5" customFormat="1" ht="19" thickBot="1">
      <c r="A8" s="14"/>
      <c r="B8" s="15"/>
      <c r="C8" s="14"/>
      <c r="D8" s="16"/>
      <c r="F8" s="2"/>
      <c r="G8" s="2"/>
      <c r="H8" s="2"/>
      <c r="I8" s="2"/>
      <c r="J8" s="2"/>
      <c r="K8" s="2"/>
    </row>
    <row r="9" spans="1:21" ht="19" thickBot="1">
      <c r="A9" s="24" t="s">
        <v>5</v>
      </c>
      <c r="B9" s="25"/>
      <c r="G9" s="1" t="s">
        <v>29</v>
      </c>
    </row>
    <row r="10" spans="1:21" ht="19" thickBot="1">
      <c r="A10" s="51">
        <f>SUM(A86:J95)+SUM(M86:V95)</f>
        <v>7887.2330347237757</v>
      </c>
      <c r="B10" s="52"/>
      <c r="D10" s="53"/>
      <c r="E10" s="53"/>
      <c r="G10" s="46">
        <f>A10*$B$7</f>
        <v>6.9835042669552899E-8</v>
      </c>
      <c r="H10" s="47"/>
    </row>
    <row r="11" spans="1:21">
      <c r="A11" s="28" t="s">
        <v>27</v>
      </c>
      <c r="B11" s="26"/>
      <c r="D11" s="10"/>
      <c r="E11" s="10"/>
      <c r="G11" s="29" t="s">
        <v>28</v>
      </c>
      <c r="H11" s="27"/>
    </row>
    <row r="12" spans="1:21">
      <c r="A12" s="1" t="s">
        <v>26</v>
      </c>
      <c r="G12" s="1" t="s">
        <v>34</v>
      </c>
    </row>
    <row r="13" spans="1:21">
      <c r="G13" s="1" t="s">
        <v>35</v>
      </c>
    </row>
    <row r="15" spans="1:21">
      <c r="A15" s="17" t="s">
        <v>2</v>
      </c>
      <c r="B15" s="11"/>
      <c r="C15" s="11"/>
      <c r="D15" s="11"/>
      <c r="E15" s="11"/>
      <c r="F15" s="11"/>
      <c r="G15" s="11"/>
      <c r="H15" s="11"/>
      <c r="I15" s="11"/>
      <c r="J15" s="11"/>
      <c r="K15" s="12"/>
    </row>
    <row r="16" spans="1:21" ht="60" customHeight="1">
      <c r="A16" s="42" t="s">
        <v>37</v>
      </c>
      <c r="B16" s="43"/>
      <c r="C16" s="43"/>
      <c r="D16" s="43"/>
      <c r="E16" s="43"/>
      <c r="F16" s="43"/>
      <c r="G16" s="43"/>
      <c r="H16" s="43"/>
      <c r="I16" s="43"/>
      <c r="J16" s="43"/>
      <c r="K16" s="44"/>
    </row>
    <row r="17" spans="1:12">
      <c r="A17" s="31">
        <v>100</v>
      </c>
      <c r="B17" s="31">
        <v>100</v>
      </c>
      <c r="C17" s="31">
        <v>100</v>
      </c>
      <c r="D17" s="31">
        <v>100</v>
      </c>
      <c r="E17" s="31">
        <v>100</v>
      </c>
      <c r="F17" s="31">
        <v>100</v>
      </c>
      <c r="G17" s="31">
        <v>100</v>
      </c>
      <c r="H17" s="31">
        <v>100</v>
      </c>
      <c r="I17" s="31">
        <v>100</v>
      </c>
      <c r="J17" s="31">
        <v>100</v>
      </c>
      <c r="K17" s="31">
        <v>100</v>
      </c>
      <c r="L17" s="6">
        <v>1</v>
      </c>
    </row>
    <row r="18" spans="1:12">
      <c r="A18" s="31">
        <v>90</v>
      </c>
      <c r="B18" s="32">
        <v>88.981873790144718</v>
      </c>
      <c r="C18" s="32">
        <v>87.924132001558732</v>
      </c>
      <c r="D18" s="32">
        <v>86.809249998417087</v>
      </c>
      <c r="E18" s="32">
        <v>85.667318068919684</v>
      </c>
      <c r="F18" s="32">
        <v>84.59257290866141</v>
      </c>
      <c r="G18" s="32">
        <v>83.707497605655007</v>
      </c>
      <c r="H18" s="32">
        <v>83.03548534281073</v>
      </c>
      <c r="I18" s="32">
        <v>82.536066767310516</v>
      </c>
      <c r="J18" s="32">
        <v>82.149775542707872</v>
      </c>
      <c r="K18" s="31">
        <f>K17-200/11</f>
        <v>81.818181818181813</v>
      </c>
      <c r="L18" s="6">
        <v>2</v>
      </c>
    </row>
    <row r="19" spans="1:12">
      <c r="A19" s="31">
        <v>80</v>
      </c>
      <c r="B19" s="32">
        <v>78.003721495449383</v>
      </c>
      <c r="C19" s="32">
        <v>75.905758848097847</v>
      </c>
      <c r="D19" s="32">
        <v>73.645901152798999</v>
      </c>
      <c r="E19" s="32">
        <v>71.267797809790636</v>
      </c>
      <c r="F19" s="32">
        <v>68.995818413870111</v>
      </c>
      <c r="G19" s="32">
        <v>67.202267600006138</v>
      </c>
      <c r="H19" s="32">
        <v>65.898709468165677</v>
      </c>
      <c r="I19" s="32">
        <v>64.959338151405291</v>
      </c>
      <c r="J19" s="32">
        <v>64.245183961471582</v>
      </c>
      <c r="K19" s="31">
        <f t="shared" ref="K19:K22" si="0">K18-200/11</f>
        <v>63.636363636363626</v>
      </c>
      <c r="L19" s="6">
        <v>3</v>
      </c>
    </row>
    <row r="20" spans="1:12">
      <c r="A20" s="31">
        <v>70</v>
      </c>
      <c r="B20" s="32">
        <v>67.127569645637152</v>
      </c>
      <c r="C20" s="32">
        <v>64.04958953868109</v>
      </c>
      <c r="D20" s="32">
        <v>60.601101815095582</v>
      </c>
      <c r="E20" s="32">
        <v>56.762458197300113</v>
      </c>
      <c r="F20" s="32">
        <v>52.920925648461235</v>
      </c>
      <c r="G20" s="32">
        <v>50.207315043183684</v>
      </c>
      <c r="H20" s="32">
        <v>48.398012559574845</v>
      </c>
      <c r="I20" s="32">
        <v>47.157657047087639</v>
      </c>
      <c r="J20" s="32">
        <v>46.235518433366146</v>
      </c>
      <c r="K20" s="31">
        <f t="shared" si="0"/>
        <v>45.454545454545439</v>
      </c>
      <c r="L20" s="6">
        <v>4</v>
      </c>
    </row>
    <row r="21" spans="1:12">
      <c r="A21" s="31">
        <v>60</v>
      </c>
      <c r="B21" s="32">
        <v>56.457235950714711</v>
      </c>
      <c r="C21" s="32">
        <v>52.564183214210331</v>
      </c>
      <c r="D21" s="32">
        <v>47.946709304329687</v>
      </c>
      <c r="E21" s="32">
        <v>42.260275232847022</v>
      </c>
      <c r="F21" s="32">
        <v>35.718341132310137</v>
      </c>
      <c r="G21" s="32">
        <v>32.308241563607027</v>
      </c>
      <c r="H21" s="32">
        <v>30.328574134256694</v>
      </c>
      <c r="I21" s="32">
        <v>29.03796919059608</v>
      </c>
      <c r="J21" s="32">
        <v>28.084854943787064</v>
      </c>
      <c r="K21" s="31">
        <f t="shared" si="0"/>
        <v>27.272727272727256</v>
      </c>
      <c r="L21" s="6">
        <v>5</v>
      </c>
    </row>
    <row r="22" spans="1:12">
      <c r="A22" s="31">
        <v>50</v>
      </c>
      <c r="B22" s="32">
        <v>46.13740211721052</v>
      </c>
      <c r="C22" s="32">
        <v>41.80338365739906</v>
      </c>
      <c r="D22" s="32">
        <v>36.361447735790257</v>
      </c>
      <c r="E22" s="32">
        <v>28.613836355363578</v>
      </c>
      <c r="F22" s="32">
        <v>15.384131533581382</v>
      </c>
      <c r="G22" s="32">
        <v>12.978779214880516</v>
      </c>
      <c r="H22" s="32">
        <v>11.570237019349122</v>
      </c>
      <c r="I22" s="32">
        <v>10.580919753990052</v>
      </c>
      <c r="J22" s="32">
        <v>9.7930397993398017</v>
      </c>
      <c r="K22" s="31">
        <f t="shared" si="0"/>
        <v>9.0909090909090722</v>
      </c>
      <c r="L22" s="6">
        <v>6</v>
      </c>
    </row>
    <row r="23" spans="1:12">
      <c r="A23" s="31">
        <v>40</v>
      </c>
      <c r="B23" s="32">
        <v>36.289139740274976</v>
      </c>
      <c r="C23" s="32">
        <v>32.150574956211976</v>
      </c>
      <c r="D23" s="32">
        <v>27.081887640452429</v>
      </c>
      <c r="E23" s="32">
        <v>20.449675787301384</v>
      </c>
      <c r="F23" s="32">
        <v>11.687044372004715</v>
      </c>
      <c r="G23" s="32">
        <v>10.497628549269386</v>
      </c>
      <c r="H23" s="32">
        <v>9.4638285668594779</v>
      </c>
      <c r="I23" s="32">
        <v>8.6243739506835144</v>
      </c>
      <c r="J23" s="32">
        <v>7.9166693494837723</v>
      </c>
      <c r="K23" s="31">
        <f t="shared" ref="K23:K25" si="1">K24+20/11</f>
        <v>7.2727272727272725</v>
      </c>
      <c r="L23" s="6">
        <v>7</v>
      </c>
    </row>
    <row r="24" spans="1:12">
      <c r="A24" s="31">
        <v>30</v>
      </c>
      <c r="B24" s="32">
        <v>26.868720529616056</v>
      </c>
      <c r="C24" s="32">
        <v>23.428044234670544</v>
      </c>
      <c r="D24" s="32">
        <v>19.366086555666907</v>
      </c>
      <c r="E24" s="32">
        <v>14.416098565025001</v>
      </c>
      <c r="F24" s="32">
        <v>8.5593748725695029</v>
      </c>
      <c r="G24" s="32">
        <v>7.8609415061884329</v>
      </c>
      <c r="H24" s="32">
        <v>7.1630659839907258</v>
      </c>
      <c r="I24" s="32">
        <v>6.5361479968888379</v>
      </c>
      <c r="J24" s="32">
        <v>5.9766114219591735</v>
      </c>
      <c r="K24" s="31">
        <f t="shared" si="1"/>
        <v>5.4545454545454541</v>
      </c>
      <c r="L24" s="6">
        <v>8</v>
      </c>
    </row>
    <row r="25" spans="1:12">
      <c r="A25" s="31">
        <v>20</v>
      </c>
      <c r="B25" s="32">
        <v>17.757700835042424</v>
      </c>
      <c r="C25" s="32">
        <v>15.326912789582048</v>
      </c>
      <c r="D25" s="32">
        <v>12.538452636095048</v>
      </c>
      <c r="E25" s="32">
        <v>9.2891848874746774</v>
      </c>
      <c r="F25" s="32">
        <v>5.6367546051592052</v>
      </c>
      <c r="G25" s="32">
        <v>5.2236809515735265</v>
      </c>
      <c r="H25" s="32">
        <v>4.7913453294697179</v>
      </c>
      <c r="I25" s="32">
        <v>4.3805331160044236</v>
      </c>
      <c r="J25" s="32">
        <v>3.999155950141982</v>
      </c>
      <c r="K25" s="31">
        <f t="shared" si="1"/>
        <v>3.6363636363636362</v>
      </c>
      <c r="L25" s="6">
        <v>9</v>
      </c>
    </row>
    <row r="26" spans="1:12">
      <c r="A26" s="31">
        <v>10</v>
      </c>
      <c r="B26" s="32">
        <v>8.8353708301684168</v>
      </c>
      <c r="C26" s="32">
        <v>7.5836431418670083</v>
      </c>
      <c r="D26" s="32">
        <v>6.1719168135160665</v>
      </c>
      <c r="E26" s="32">
        <v>4.5655533873236465</v>
      </c>
      <c r="F26" s="32">
        <v>2.8011977839542097</v>
      </c>
      <c r="G26" s="32">
        <v>2.6057740591582434</v>
      </c>
      <c r="H26" s="32">
        <v>2.398111188394723</v>
      </c>
      <c r="I26" s="32">
        <v>2.1954286267534293</v>
      </c>
      <c r="J26" s="32">
        <v>2.0031894591146391</v>
      </c>
      <c r="K26" s="31">
        <f>K27+20/11</f>
        <v>1.8181818181818181</v>
      </c>
      <c r="L26" s="6">
        <v>10</v>
      </c>
    </row>
    <row r="27" spans="1:12">
      <c r="A27" s="31">
        <v>0</v>
      </c>
      <c r="B27" s="31">
        <v>0</v>
      </c>
      <c r="C27" s="31">
        <v>0</v>
      </c>
      <c r="D27" s="31">
        <v>0</v>
      </c>
      <c r="E27" s="31">
        <v>0</v>
      </c>
      <c r="F27" s="31">
        <v>0</v>
      </c>
      <c r="G27" s="31">
        <v>0</v>
      </c>
      <c r="H27" s="31">
        <v>0</v>
      </c>
      <c r="I27" s="31">
        <v>0</v>
      </c>
      <c r="J27" s="31">
        <v>0</v>
      </c>
      <c r="K27" s="31">
        <v>0</v>
      </c>
      <c r="L27" s="6">
        <v>11</v>
      </c>
    </row>
    <row r="28" spans="1:12">
      <c r="A28" s="13">
        <v>1</v>
      </c>
      <c r="B28" s="13">
        <v>2</v>
      </c>
      <c r="C28" s="13">
        <v>3</v>
      </c>
      <c r="D28" s="13">
        <v>4</v>
      </c>
      <c r="E28" s="13">
        <v>5</v>
      </c>
      <c r="F28" s="13">
        <v>6</v>
      </c>
      <c r="G28" s="13">
        <v>7</v>
      </c>
      <c r="H28" s="13">
        <v>8</v>
      </c>
      <c r="I28" s="13">
        <v>9</v>
      </c>
      <c r="J28" s="13">
        <v>10</v>
      </c>
      <c r="K28" s="13">
        <v>11</v>
      </c>
    </row>
    <row r="30" spans="1:12">
      <c r="A30" s="17" t="s">
        <v>3</v>
      </c>
      <c r="B30" s="11"/>
      <c r="C30" s="11"/>
      <c r="D30" s="11"/>
      <c r="E30" s="11"/>
      <c r="F30" s="11"/>
      <c r="G30" s="11"/>
      <c r="H30" s="11"/>
      <c r="I30" s="11"/>
      <c r="J30" s="12"/>
    </row>
    <row r="31" spans="1:12" ht="40" customHeight="1">
      <c r="A31" s="42" t="s">
        <v>25</v>
      </c>
      <c r="B31" s="43"/>
      <c r="C31" s="43"/>
      <c r="D31" s="43"/>
      <c r="E31" s="43"/>
      <c r="F31" s="43"/>
      <c r="G31" s="43"/>
      <c r="H31" s="43"/>
      <c r="I31" s="43"/>
      <c r="J31" s="44"/>
    </row>
    <row r="32" spans="1:12">
      <c r="A32" s="33">
        <v>1</v>
      </c>
      <c r="B32" s="33">
        <v>1</v>
      </c>
      <c r="C32" s="33">
        <v>1</v>
      </c>
      <c r="D32" s="33">
        <v>1</v>
      </c>
      <c r="E32" s="33">
        <v>1</v>
      </c>
      <c r="F32" s="33">
        <v>1</v>
      </c>
      <c r="G32" s="33">
        <v>1</v>
      </c>
      <c r="H32" s="33">
        <v>1</v>
      </c>
      <c r="I32" s="33">
        <v>1</v>
      </c>
      <c r="J32" s="33">
        <v>1</v>
      </c>
      <c r="K32" s="6" t="s">
        <v>6</v>
      </c>
    </row>
    <row r="33" spans="1:23">
      <c r="A33" s="33">
        <v>1</v>
      </c>
      <c r="B33" s="33">
        <v>1</v>
      </c>
      <c r="C33" s="33">
        <v>1</v>
      </c>
      <c r="D33" s="33">
        <v>1</v>
      </c>
      <c r="E33" s="33">
        <v>1</v>
      </c>
      <c r="F33" s="33">
        <v>1</v>
      </c>
      <c r="G33" s="33">
        <v>1</v>
      </c>
      <c r="H33" s="33">
        <v>1</v>
      </c>
      <c r="I33" s="33">
        <v>1</v>
      </c>
      <c r="J33" s="33">
        <v>1</v>
      </c>
      <c r="K33" s="6" t="s">
        <v>7</v>
      </c>
    </row>
    <row r="34" spans="1:23">
      <c r="A34" s="33">
        <v>1</v>
      </c>
      <c r="B34" s="33">
        <v>1</v>
      </c>
      <c r="C34" s="33">
        <v>1</v>
      </c>
      <c r="D34" s="33">
        <v>1</v>
      </c>
      <c r="E34" s="33">
        <v>1</v>
      </c>
      <c r="F34" s="33">
        <v>1</v>
      </c>
      <c r="G34" s="33">
        <v>1</v>
      </c>
      <c r="H34" s="33">
        <v>1</v>
      </c>
      <c r="I34" s="33">
        <v>1</v>
      </c>
      <c r="J34" s="33">
        <v>1</v>
      </c>
      <c r="K34" s="6" t="s">
        <v>8</v>
      </c>
    </row>
    <row r="35" spans="1:23">
      <c r="A35" s="33">
        <v>1</v>
      </c>
      <c r="B35" s="33">
        <v>1</v>
      </c>
      <c r="C35" s="33">
        <v>1</v>
      </c>
      <c r="D35" s="33">
        <v>1</v>
      </c>
      <c r="E35" s="33">
        <v>1</v>
      </c>
      <c r="F35" s="33">
        <v>1</v>
      </c>
      <c r="G35" s="33">
        <v>1</v>
      </c>
      <c r="H35" s="33">
        <v>1</v>
      </c>
      <c r="I35" s="33">
        <v>1</v>
      </c>
      <c r="J35" s="33">
        <v>1</v>
      </c>
      <c r="K35" s="6" t="s">
        <v>9</v>
      </c>
    </row>
    <row r="36" spans="1:23">
      <c r="A36" s="33">
        <v>1</v>
      </c>
      <c r="B36" s="33">
        <v>1</v>
      </c>
      <c r="C36" s="33">
        <v>1</v>
      </c>
      <c r="D36" s="33">
        <v>1</v>
      </c>
      <c r="E36" s="33">
        <v>1</v>
      </c>
      <c r="F36" s="33">
        <v>1</v>
      </c>
      <c r="G36" s="33">
        <v>1</v>
      </c>
      <c r="H36" s="33">
        <v>1</v>
      </c>
      <c r="I36" s="33">
        <v>1</v>
      </c>
      <c r="J36" s="33">
        <v>1</v>
      </c>
      <c r="K36" s="6" t="s">
        <v>10</v>
      </c>
    </row>
    <row r="37" spans="1:23">
      <c r="A37" s="33">
        <v>1</v>
      </c>
      <c r="B37" s="33">
        <v>1</v>
      </c>
      <c r="C37" s="33">
        <v>1</v>
      </c>
      <c r="D37" s="33">
        <v>1</v>
      </c>
      <c r="E37" s="33">
        <v>1</v>
      </c>
      <c r="F37" s="33">
        <v>10</v>
      </c>
      <c r="G37" s="33">
        <v>10</v>
      </c>
      <c r="H37" s="33">
        <v>10</v>
      </c>
      <c r="I37" s="33">
        <v>10</v>
      </c>
      <c r="J37" s="33">
        <v>10</v>
      </c>
      <c r="K37" s="6" t="s">
        <v>11</v>
      </c>
    </row>
    <row r="38" spans="1:23">
      <c r="A38" s="33">
        <v>1</v>
      </c>
      <c r="B38" s="33">
        <v>1</v>
      </c>
      <c r="C38" s="33">
        <v>1</v>
      </c>
      <c r="D38" s="33">
        <v>1</v>
      </c>
      <c r="E38" s="33">
        <v>1</v>
      </c>
      <c r="F38" s="33">
        <v>10</v>
      </c>
      <c r="G38" s="33">
        <v>10</v>
      </c>
      <c r="H38" s="33">
        <v>10</v>
      </c>
      <c r="I38" s="33">
        <v>10</v>
      </c>
      <c r="J38" s="33">
        <v>10</v>
      </c>
      <c r="K38" s="6" t="s">
        <v>12</v>
      </c>
    </row>
    <row r="39" spans="1:23">
      <c r="A39" s="33">
        <v>1</v>
      </c>
      <c r="B39" s="33">
        <v>1</v>
      </c>
      <c r="C39" s="33">
        <v>1</v>
      </c>
      <c r="D39" s="33">
        <v>1</v>
      </c>
      <c r="E39" s="33">
        <v>1</v>
      </c>
      <c r="F39" s="33">
        <v>10</v>
      </c>
      <c r="G39" s="33">
        <v>10</v>
      </c>
      <c r="H39" s="33">
        <v>10</v>
      </c>
      <c r="I39" s="33">
        <v>10</v>
      </c>
      <c r="J39" s="33">
        <v>10</v>
      </c>
      <c r="K39" s="6" t="s">
        <v>13</v>
      </c>
    </row>
    <row r="40" spans="1:23">
      <c r="A40" s="33">
        <v>1</v>
      </c>
      <c r="B40" s="33">
        <v>1</v>
      </c>
      <c r="C40" s="33">
        <v>1</v>
      </c>
      <c r="D40" s="33">
        <v>1</v>
      </c>
      <c r="E40" s="33">
        <v>1</v>
      </c>
      <c r="F40" s="33">
        <v>10</v>
      </c>
      <c r="G40" s="33">
        <v>10</v>
      </c>
      <c r="H40" s="33">
        <v>10</v>
      </c>
      <c r="I40" s="33">
        <v>10</v>
      </c>
      <c r="J40" s="33">
        <v>10</v>
      </c>
      <c r="K40" s="6" t="s">
        <v>14</v>
      </c>
    </row>
    <row r="41" spans="1:23">
      <c r="A41" s="33">
        <v>1</v>
      </c>
      <c r="B41" s="33">
        <v>1</v>
      </c>
      <c r="C41" s="33">
        <v>1</v>
      </c>
      <c r="D41" s="33">
        <v>1</v>
      </c>
      <c r="E41" s="33">
        <v>1</v>
      </c>
      <c r="F41" s="33">
        <v>10</v>
      </c>
      <c r="G41" s="33">
        <v>10</v>
      </c>
      <c r="H41" s="33">
        <v>10</v>
      </c>
      <c r="I41" s="33">
        <v>10</v>
      </c>
      <c r="J41" s="33">
        <v>10</v>
      </c>
      <c r="K41" s="6" t="s">
        <v>15</v>
      </c>
    </row>
    <row r="42" spans="1:23">
      <c r="A42" s="6" t="s">
        <v>6</v>
      </c>
      <c r="B42" s="6" t="s">
        <v>7</v>
      </c>
      <c r="C42" s="6" t="s">
        <v>8</v>
      </c>
      <c r="D42" s="6" t="s">
        <v>9</v>
      </c>
      <c r="E42" s="6" t="s">
        <v>10</v>
      </c>
      <c r="F42" s="6" t="s">
        <v>11</v>
      </c>
      <c r="G42" s="6" t="s">
        <v>12</v>
      </c>
      <c r="H42" s="6" t="s">
        <v>13</v>
      </c>
      <c r="I42" s="6" t="s">
        <v>14</v>
      </c>
      <c r="J42" s="6" t="s">
        <v>15</v>
      </c>
    </row>
    <row r="43" spans="1:23">
      <c r="A43" s="6"/>
      <c r="B43" s="6"/>
      <c r="C43" s="6"/>
      <c r="D43" s="6"/>
      <c r="E43" s="6"/>
      <c r="F43" s="6"/>
      <c r="G43" s="6"/>
      <c r="H43" s="6"/>
      <c r="I43" s="6"/>
      <c r="J43" s="6"/>
    </row>
    <row r="44" spans="1:23">
      <c r="A44" s="45" t="s">
        <v>24</v>
      </c>
      <c r="B44" s="45"/>
      <c r="C44" s="45"/>
      <c r="D44" s="45"/>
      <c r="E44" s="45"/>
      <c r="F44" s="45"/>
      <c r="G44" s="45"/>
      <c r="H44" s="45"/>
      <c r="I44" s="45"/>
      <c r="J44" s="45"/>
      <c r="K44" s="45"/>
      <c r="L44" s="45"/>
      <c r="M44" s="45"/>
      <c r="N44" s="45"/>
      <c r="O44" s="45"/>
      <c r="P44" s="45"/>
      <c r="Q44" s="45"/>
      <c r="R44" s="45"/>
      <c r="S44" s="45"/>
      <c r="T44" s="45"/>
      <c r="U44" s="45"/>
      <c r="V44" s="45"/>
      <c r="W44" s="45"/>
    </row>
    <row r="46" spans="1:23">
      <c r="A46" s="18" t="s">
        <v>16</v>
      </c>
      <c r="B46" s="19"/>
      <c r="C46" s="19"/>
      <c r="D46" s="19"/>
      <c r="E46" s="19"/>
      <c r="F46" s="19"/>
      <c r="G46" s="19"/>
      <c r="H46" s="19"/>
      <c r="I46" s="19"/>
      <c r="J46" s="20"/>
      <c r="K46" s="9"/>
      <c r="M46" s="21" t="s">
        <v>20</v>
      </c>
      <c r="N46" s="22"/>
      <c r="O46" s="22"/>
      <c r="P46" s="22"/>
      <c r="Q46" s="22"/>
      <c r="R46" s="22"/>
      <c r="S46" s="22"/>
      <c r="T46" s="22"/>
      <c r="U46" s="22"/>
      <c r="V46" s="23"/>
    </row>
    <row r="47" spans="1:23">
      <c r="A47" s="34">
        <f>(A17-B17)/$D$7</f>
        <v>0</v>
      </c>
      <c r="B47" s="34">
        <f t="shared" ref="B47:J56" si="2">(B17-C17)/$D$7</f>
        <v>0</v>
      </c>
      <c r="C47" s="34">
        <f t="shared" si="2"/>
        <v>0</v>
      </c>
      <c r="D47" s="34">
        <f t="shared" si="2"/>
        <v>0</v>
      </c>
      <c r="E47" s="34">
        <f t="shared" si="2"/>
        <v>0</v>
      </c>
      <c r="F47" s="34">
        <f t="shared" si="2"/>
        <v>0</v>
      </c>
      <c r="G47" s="34">
        <f t="shared" si="2"/>
        <v>0</v>
      </c>
      <c r="H47" s="34">
        <f t="shared" si="2"/>
        <v>0</v>
      </c>
      <c r="I47" s="34">
        <f t="shared" si="2"/>
        <v>0</v>
      </c>
      <c r="J47" s="34">
        <f t="shared" si="2"/>
        <v>0</v>
      </c>
      <c r="K47" s="6" t="s">
        <v>6</v>
      </c>
      <c r="M47" s="34">
        <f t="shared" ref="M47:M56" si="3">(A18-B18)/$D$7</f>
        <v>10.181262098552821</v>
      </c>
      <c r="N47" s="34">
        <f t="shared" ref="N47:N56" si="4">(B18-C18)/$D$7</f>
        <v>10.577417885859859</v>
      </c>
      <c r="O47" s="34">
        <f t="shared" ref="O47:O56" si="5">(C18-D18)/$D$7</f>
        <v>11.148820031416449</v>
      </c>
      <c r="P47" s="34">
        <f t="shared" ref="P47:P56" si="6">(D18-E18)/$D$7</f>
        <v>11.419319294974031</v>
      </c>
      <c r="Q47" s="34">
        <f t="shared" ref="Q47:Q56" si="7">(E18-F18)/$D$7</f>
        <v>10.747451602582743</v>
      </c>
      <c r="R47" s="34">
        <f t="shared" ref="R47:R56" si="8">(F18-G18)/$D$7</f>
        <v>8.8507530300640269</v>
      </c>
      <c r="S47" s="34">
        <f t="shared" ref="S47:S56" si="9">(G18-H18)/$D$7</f>
        <v>6.7201226284427662</v>
      </c>
      <c r="T47" s="34">
        <f t="shared" ref="T47:T56" si="10">(H18-I18)/$D$7</f>
        <v>4.9941857550021496</v>
      </c>
      <c r="U47" s="34">
        <f t="shared" ref="U47:U56" si="11">(I18-J18)/$D$7</f>
        <v>3.8629122460264398</v>
      </c>
      <c r="V47" s="34">
        <f t="shared" ref="V47:V56" si="12">(J18-K18)/$D$7</f>
        <v>3.3159372452605851</v>
      </c>
      <c r="W47" s="6" t="s">
        <v>6</v>
      </c>
    </row>
    <row r="48" spans="1:23">
      <c r="A48" s="34">
        <f t="shared" ref="A48" si="13">(A18-B18)/$D$7</f>
        <v>10.181262098552821</v>
      </c>
      <c r="B48" s="34">
        <f t="shared" si="2"/>
        <v>10.577417885859859</v>
      </c>
      <c r="C48" s="34">
        <f t="shared" si="2"/>
        <v>11.148820031416449</v>
      </c>
      <c r="D48" s="34">
        <f t="shared" si="2"/>
        <v>11.419319294974031</v>
      </c>
      <c r="E48" s="34">
        <f t="shared" si="2"/>
        <v>10.747451602582743</v>
      </c>
      <c r="F48" s="34">
        <f t="shared" si="2"/>
        <v>8.8507530300640269</v>
      </c>
      <c r="G48" s="34">
        <f t="shared" si="2"/>
        <v>6.7201226284427662</v>
      </c>
      <c r="H48" s="34">
        <f t="shared" si="2"/>
        <v>4.9941857550021496</v>
      </c>
      <c r="I48" s="34">
        <f t="shared" si="2"/>
        <v>3.8629122460264398</v>
      </c>
      <c r="J48" s="34">
        <f t="shared" si="2"/>
        <v>3.3159372452605851</v>
      </c>
      <c r="K48" s="6" t="s">
        <v>7</v>
      </c>
      <c r="M48" s="34">
        <f t="shared" si="3"/>
        <v>19.962785045506166</v>
      </c>
      <c r="N48" s="34">
        <f t="shared" si="4"/>
        <v>20.979626473515367</v>
      </c>
      <c r="O48" s="34">
        <f t="shared" si="5"/>
        <v>22.598576952988481</v>
      </c>
      <c r="P48" s="34">
        <f t="shared" si="6"/>
        <v>23.781033430083625</v>
      </c>
      <c r="Q48" s="34">
        <f t="shared" si="7"/>
        <v>22.719793959205248</v>
      </c>
      <c r="R48" s="34">
        <f t="shared" si="8"/>
        <v>17.935508138639733</v>
      </c>
      <c r="S48" s="34">
        <f t="shared" si="9"/>
        <v>13.03558131840461</v>
      </c>
      <c r="T48" s="34">
        <f t="shared" si="10"/>
        <v>9.3937131676038632</v>
      </c>
      <c r="U48" s="34">
        <f t="shared" si="11"/>
        <v>7.1415418993370849</v>
      </c>
      <c r="V48" s="34">
        <f t="shared" si="12"/>
        <v>6.0882032510795625</v>
      </c>
      <c r="W48" s="6" t="s">
        <v>7</v>
      </c>
    </row>
    <row r="49" spans="1:23">
      <c r="A49" s="34">
        <f t="shared" ref="A49" si="14">(A19-B19)/$D$7</f>
        <v>19.962785045506166</v>
      </c>
      <c r="B49" s="34">
        <f t="shared" si="2"/>
        <v>20.979626473515367</v>
      </c>
      <c r="C49" s="34">
        <f t="shared" si="2"/>
        <v>22.598576952988481</v>
      </c>
      <c r="D49" s="34">
        <f t="shared" si="2"/>
        <v>23.781033430083625</v>
      </c>
      <c r="E49" s="34">
        <f t="shared" si="2"/>
        <v>22.719793959205248</v>
      </c>
      <c r="F49" s="34">
        <f t="shared" si="2"/>
        <v>17.935508138639733</v>
      </c>
      <c r="G49" s="34">
        <f t="shared" si="2"/>
        <v>13.03558131840461</v>
      </c>
      <c r="H49" s="34">
        <f t="shared" si="2"/>
        <v>9.3937131676038632</v>
      </c>
      <c r="I49" s="34">
        <f t="shared" si="2"/>
        <v>7.1415418993370849</v>
      </c>
      <c r="J49" s="34">
        <f t="shared" si="2"/>
        <v>6.0882032510795625</v>
      </c>
      <c r="K49" s="6" t="s">
        <v>8</v>
      </c>
      <c r="M49" s="34">
        <f t="shared" si="3"/>
        <v>28.72430354362848</v>
      </c>
      <c r="N49" s="34">
        <f t="shared" si="4"/>
        <v>30.779801069560619</v>
      </c>
      <c r="O49" s="34">
        <f t="shared" si="5"/>
        <v>34.48487723585508</v>
      </c>
      <c r="P49" s="34">
        <f t="shared" si="6"/>
        <v>38.386436177954693</v>
      </c>
      <c r="Q49" s="34">
        <f t="shared" si="7"/>
        <v>38.415325488388774</v>
      </c>
      <c r="R49" s="34">
        <f t="shared" si="8"/>
        <v>27.136106052775517</v>
      </c>
      <c r="S49" s="34">
        <f t="shared" si="9"/>
        <v>18.093024836088389</v>
      </c>
      <c r="T49" s="34">
        <f t="shared" si="10"/>
        <v>12.403555124872057</v>
      </c>
      <c r="U49" s="34">
        <f t="shared" si="11"/>
        <v>9.2213861372149353</v>
      </c>
      <c r="V49" s="34">
        <f t="shared" si="12"/>
        <v>7.8097297882070649</v>
      </c>
      <c r="W49" s="6" t="s">
        <v>8</v>
      </c>
    </row>
    <row r="50" spans="1:23">
      <c r="A50" s="34">
        <f t="shared" ref="A50" si="15">(A20-B20)/$D$7</f>
        <v>28.72430354362848</v>
      </c>
      <c r="B50" s="34">
        <f t="shared" si="2"/>
        <v>30.779801069560619</v>
      </c>
      <c r="C50" s="34">
        <f t="shared" si="2"/>
        <v>34.48487723585508</v>
      </c>
      <c r="D50" s="34">
        <f t="shared" si="2"/>
        <v>38.386436177954693</v>
      </c>
      <c r="E50" s="34">
        <f t="shared" si="2"/>
        <v>38.415325488388774</v>
      </c>
      <c r="F50" s="34">
        <f t="shared" si="2"/>
        <v>27.136106052775517</v>
      </c>
      <c r="G50" s="34">
        <f t="shared" si="2"/>
        <v>18.093024836088389</v>
      </c>
      <c r="H50" s="34">
        <f t="shared" si="2"/>
        <v>12.403555124872057</v>
      </c>
      <c r="I50" s="34">
        <f t="shared" si="2"/>
        <v>9.2213861372149353</v>
      </c>
      <c r="J50" s="34">
        <f t="shared" si="2"/>
        <v>7.8097297882070649</v>
      </c>
      <c r="K50" s="6" t="s">
        <v>9</v>
      </c>
      <c r="M50" s="34">
        <f t="shared" si="3"/>
        <v>35.427640492852888</v>
      </c>
      <c r="N50" s="34">
        <f t="shared" si="4"/>
        <v>38.930527365043801</v>
      </c>
      <c r="O50" s="34">
        <f t="shared" si="5"/>
        <v>46.174739098806441</v>
      </c>
      <c r="P50" s="34">
        <f t="shared" si="6"/>
        <v>56.864340714826653</v>
      </c>
      <c r="Q50" s="34">
        <f t="shared" si="7"/>
        <v>65.41934100536885</v>
      </c>
      <c r="R50" s="34">
        <f t="shared" si="8"/>
        <v>34.100995687031102</v>
      </c>
      <c r="S50" s="34">
        <f t="shared" si="9"/>
        <v>19.796674293503322</v>
      </c>
      <c r="T50" s="34">
        <f t="shared" si="10"/>
        <v>12.906049436606146</v>
      </c>
      <c r="U50" s="34">
        <f t="shared" si="11"/>
        <v>9.5311424680901524</v>
      </c>
      <c r="V50" s="34">
        <f t="shared" si="12"/>
        <v>8.1212767105980888</v>
      </c>
      <c r="W50" s="6" t="s">
        <v>9</v>
      </c>
    </row>
    <row r="51" spans="1:23">
      <c r="A51" s="34">
        <f t="shared" ref="A51" si="16">(A21-B21)/$D$7</f>
        <v>35.427640492852888</v>
      </c>
      <c r="B51" s="34">
        <f t="shared" si="2"/>
        <v>38.930527365043801</v>
      </c>
      <c r="C51" s="34">
        <f t="shared" si="2"/>
        <v>46.174739098806441</v>
      </c>
      <c r="D51" s="34">
        <f t="shared" si="2"/>
        <v>56.864340714826653</v>
      </c>
      <c r="E51" s="34">
        <f t="shared" si="2"/>
        <v>65.41934100536885</v>
      </c>
      <c r="F51" s="34">
        <f t="shared" si="2"/>
        <v>34.100995687031102</v>
      </c>
      <c r="G51" s="34">
        <f t="shared" si="2"/>
        <v>19.796674293503322</v>
      </c>
      <c r="H51" s="34">
        <f t="shared" si="2"/>
        <v>12.906049436606146</v>
      </c>
      <c r="I51" s="34">
        <f t="shared" si="2"/>
        <v>9.5311424680901524</v>
      </c>
      <c r="J51" s="34">
        <f t="shared" si="2"/>
        <v>8.1212767105980888</v>
      </c>
      <c r="K51" s="6" t="s">
        <v>10</v>
      </c>
      <c r="M51" s="34">
        <f t="shared" si="3"/>
        <v>38.625978827894798</v>
      </c>
      <c r="N51" s="34">
        <f t="shared" si="4"/>
        <v>43.340184598114604</v>
      </c>
      <c r="O51" s="34">
        <f t="shared" si="5"/>
        <v>54.419359216088026</v>
      </c>
      <c r="P51" s="34">
        <f t="shared" si="6"/>
        <v>77.476113804266788</v>
      </c>
      <c r="Q51" s="34">
        <f t="shared" si="7"/>
        <v>132.29704821782195</v>
      </c>
      <c r="R51" s="34">
        <f t="shared" si="8"/>
        <v>24.053523187008654</v>
      </c>
      <c r="S51" s="34">
        <f t="shared" si="9"/>
        <v>14.085421955313944</v>
      </c>
      <c r="T51" s="34">
        <f t="shared" si="10"/>
        <v>9.8931726535906961</v>
      </c>
      <c r="U51" s="34">
        <f t="shared" si="11"/>
        <v>7.8787995465025062</v>
      </c>
      <c r="V51" s="34">
        <f t="shared" si="12"/>
        <v>7.0213070843072956</v>
      </c>
      <c r="W51" s="6" t="s">
        <v>10</v>
      </c>
    </row>
    <row r="52" spans="1:23">
      <c r="A52" s="34">
        <f t="shared" ref="A52" si="17">(A22-B22)/$D$7</f>
        <v>38.625978827894798</v>
      </c>
      <c r="B52" s="34">
        <f t="shared" si="2"/>
        <v>43.340184598114604</v>
      </c>
      <c r="C52" s="34">
        <f t="shared" si="2"/>
        <v>54.419359216088026</v>
      </c>
      <c r="D52" s="34">
        <f t="shared" si="2"/>
        <v>77.476113804266788</v>
      </c>
      <c r="E52" s="34">
        <f t="shared" si="2"/>
        <v>132.29704821782195</v>
      </c>
      <c r="F52" s="34">
        <f t="shared" si="2"/>
        <v>24.053523187008654</v>
      </c>
      <c r="G52" s="34">
        <f t="shared" si="2"/>
        <v>14.085421955313944</v>
      </c>
      <c r="H52" s="34">
        <f t="shared" si="2"/>
        <v>9.8931726535906961</v>
      </c>
      <c r="I52" s="34">
        <f t="shared" si="2"/>
        <v>7.8787995465025062</v>
      </c>
      <c r="J52" s="34">
        <f t="shared" si="2"/>
        <v>7.0213070843072956</v>
      </c>
      <c r="K52" s="6" t="s">
        <v>11</v>
      </c>
      <c r="M52" s="34">
        <f t="shared" si="3"/>
        <v>37.10860259725024</v>
      </c>
      <c r="N52" s="34">
        <f t="shared" si="4"/>
        <v>41.38564784063</v>
      </c>
      <c r="O52" s="34">
        <f t="shared" si="5"/>
        <v>50.686873157595471</v>
      </c>
      <c r="P52" s="34">
        <f t="shared" si="6"/>
        <v>66.322118531510441</v>
      </c>
      <c r="Q52" s="34">
        <f t="shared" si="7"/>
        <v>87.626314152966685</v>
      </c>
      <c r="R52" s="34">
        <f t="shared" si="8"/>
        <v>11.894158227353291</v>
      </c>
      <c r="S52" s="34">
        <f t="shared" si="9"/>
        <v>10.337999824099082</v>
      </c>
      <c r="T52" s="34">
        <f t="shared" si="10"/>
        <v>8.3945461617596351</v>
      </c>
      <c r="U52" s="34">
        <f t="shared" si="11"/>
        <v>7.077046011997421</v>
      </c>
      <c r="V52" s="34">
        <f t="shared" si="12"/>
        <v>6.4394207675649984</v>
      </c>
      <c r="W52" s="6" t="s">
        <v>11</v>
      </c>
    </row>
    <row r="53" spans="1:23">
      <c r="A53" s="34">
        <f t="shared" ref="A53" si="18">(A23-B23)/$D$7</f>
        <v>37.10860259725024</v>
      </c>
      <c r="B53" s="34">
        <f t="shared" si="2"/>
        <v>41.38564784063</v>
      </c>
      <c r="C53" s="34">
        <f t="shared" si="2"/>
        <v>50.686873157595471</v>
      </c>
      <c r="D53" s="34">
        <f t="shared" si="2"/>
        <v>66.322118531510441</v>
      </c>
      <c r="E53" s="34">
        <f t="shared" si="2"/>
        <v>87.626314152966685</v>
      </c>
      <c r="F53" s="34">
        <f t="shared" si="2"/>
        <v>11.894158227353291</v>
      </c>
      <c r="G53" s="34">
        <f t="shared" si="2"/>
        <v>10.337999824099082</v>
      </c>
      <c r="H53" s="34">
        <f t="shared" si="2"/>
        <v>8.3945461617596351</v>
      </c>
      <c r="I53" s="34">
        <f t="shared" si="2"/>
        <v>7.077046011997421</v>
      </c>
      <c r="J53" s="34">
        <f t="shared" si="2"/>
        <v>6.4394207675649984</v>
      </c>
      <c r="K53" s="6" t="s">
        <v>12</v>
      </c>
      <c r="M53" s="34">
        <f t="shared" si="3"/>
        <v>31.312794703839444</v>
      </c>
      <c r="N53" s="34">
        <f t="shared" si="4"/>
        <v>34.406762949455114</v>
      </c>
      <c r="O53" s="34">
        <f t="shared" si="5"/>
        <v>40.619576790036369</v>
      </c>
      <c r="P53" s="34">
        <f t="shared" si="6"/>
        <v>49.499879906419061</v>
      </c>
      <c r="Q53" s="34">
        <f t="shared" si="7"/>
        <v>58.567236924554976</v>
      </c>
      <c r="R53" s="34">
        <f t="shared" si="8"/>
        <v>6.9843336638107001</v>
      </c>
      <c r="S53" s="34">
        <f t="shared" si="9"/>
        <v>6.978755221977071</v>
      </c>
      <c r="T53" s="34">
        <f t="shared" si="10"/>
        <v>6.2691798710188795</v>
      </c>
      <c r="U53" s="34">
        <f t="shared" si="11"/>
        <v>5.5953657492966435</v>
      </c>
      <c r="V53" s="34">
        <f t="shared" si="12"/>
        <v>5.2206596741371936</v>
      </c>
      <c r="W53" s="6" t="s">
        <v>12</v>
      </c>
    </row>
    <row r="54" spans="1:23">
      <c r="A54" s="34">
        <f t="shared" ref="A54" si="19">(A24-B24)/$D$7</f>
        <v>31.312794703839444</v>
      </c>
      <c r="B54" s="34">
        <f t="shared" si="2"/>
        <v>34.406762949455114</v>
      </c>
      <c r="C54" s="34">
        <f t="shared" si="2"/>
        <v>40.619576790036369</v>
      </c>
      <c r="D54" s="34">
        <f t="shared" si="2"/>
        <v>49.499879906419061</v>
      </c>
      <c r="E54" s="34">
        <f t="shared" si="2"/>
        <v>58.567236924554976</v>
      </c>
      <c r="F54" s="34">
        <f t="shared" si="2"/>
        <v>6.9843336638107001</v>
      </c>
      <c r="G54" s="34">
        <f t="shared" si="2"/>
        <v>6.978755221977071</v>
      </c>
      <c r="H54" s="34">
        <f t="shared" si="2"/>
        <v>6.2691798710188795</v>
      </c>
      <c r="I54" s="34">
        <f t="shared" si="2"/>
        <v>5.5953657492966435</v>
      </c>
      <c r="J54" s="34">
        <f t="shared" si="2"/>
        <v>5.2206596741371936</v>
      </c>
      <c r="K54" s="6" t="s">
        <v>13</v>
      </c>
      <c r="M54" s="34">
        <f t="shared" si="3"/>
        <v>22.422991649575756</v>
      </c>
      <c r="N54" s="34">
        <f t="shared" si="4"/>
        <v>24.307880454603765</v>
      </c>
      <c r="O54" s="34">
        <f t="shared" si="5"/>
        <v>27.884601534869997</v>
      </c>
      <c r="P54" s="34">
        <f t="shared" si="6"/>
        <v>32.492677486203704</v>
      </c>
      <c r="Q54" s="34">
        <f t="shared" si="7"/>
        <v>36.52430282315472</v>
      </c>
      <c r="R54" s="34">
        <f t="shared" si="8"/>
        <v>4.1307365358567871</v>
      </c>
      <c r="S54" s="34">
        <f t="shared" si="9"/>
        <v>4.323356221038086</v>
      </c>
      <c r="T54" s="34">
        <f t="shared" si="10"/>
        <v>4.1081221346529428</v>
      </c>
      <c r="U54" s="34">
        <f t="shared" si="11"/>
        <v>3.8137716586244164</v>
      </c>
      <c r="V54" s="34">
        <f t="shared" si="12"/>
        <v>3.6279231377834575</v>
      </c>
      <c r="W54" s="6" t="s">
        <v>13</v>
      </c>
    </row>
    <row r="55" spans="1:23">
      <c r="A55" s="34">
        <f t="shared" ref="A55" si="20">(A25-B25)/$D$7</f>
        <v>22.422991649575756</v>
      </c>
      <c r="B55" s="34">
        <f t="shared" si="2"/>
        <v>24.307880454603765</v>
      </c>
      <c r="C55" s="34">
        <f t="shared" si="2"/>
        <v>27.884601534869997</v>
      </c>
      <c r="D55" s="34">
        <f t="shared" si="2"/>
        <v>32.492677486203704</v>
      </c>
      <c r="E55" s="34">
        <f t="shared" si="2"/>
        <v>36.52430282315472</v>
      </c>
      <c r="F55" s="34">
        <f t="shared" si="2"/>
        <v>4.1307365358567871</v>
      </c>
      <c r="G55" s="34">
        <f t="shared" si="2"/>
        <v>4.323356221038086</v>
      </c>
      <c r="H55" s="34">
        <f t="shared" si="2"/>
        <v>4.1081221346529428</v>
      </c>
      <c r="I55" s="34">
        <f t="shared" si="2"/>
        <v>3.8137716586244164</v>
      </c>
      <c r="J55" s="34">
        <f t="shared" si="2"/>
        <v>3.6279231377834575</v>
      </c>
      <c r="K55" s="6" t="s">
        <v>14</v>
      </c>
      <c r="M55" s="34">
        <f t="shared" si="3"/>
        <v>11.646291698315832</v>
      </c>
      <c r="N55" s="34">
        <f t="shared" si="4"/>
        <v>12.517276883014086</v>
      </c>
      <c r="O55" s="34">
        <f t="shared" si="5"/>
        <v>14.117263283509418</v>
      </c>
      <c r="P55" s="34">
        <f t="shared" si="6"/>
        <v>16.0636342619242</v>
      </c>
      <c r="Q55" s="34">
        <f t="shared" si="7"/>
        <v>17.643556033694367</v>
      </c>
      <c r="R55" s="34">
        <f t="shared" si="8"/>
        <v>1.9542372479596626</v>
      </c>
      <c r="S55" s="34">
        <f t="shared" si="9"/>
        <v>2.0766287076352041</v>
      </c>
      <c r="T55" s="34">
        <f t="shared" si="10"/>
        <v>2.0268256164129372</v>
      </c>
      <c r="U55" s="34">
        <f t="shared" si="11"/>
        <v>1.9223916763879023</v>
      </c>
      <c r="V55" s="34">
        <f t="shared" si="12"/>
        <v>1.8500764093282096</v>
      </c>
      <c r="W55" s="6" t="s">
        <v>14</v>
      </c>
    </row>
    <row r="56" spans="1:23">
      <c r="A56" s="34">
        <f t="shared" ref="A56" si="21">(A26-B26)/$D$7</f>
        <v>11.646291698315832</v>
      </c>
      <c r="B56" s="34">
        <f t="shared" si="2"/>
        <v>12.517276883014086</v>
      </c>
      <c r="C56" s="34">
        <f t="shared" si="2"/>
        <v>14.117263283509418</v>
      </c>
      <c r="D56" s="34">
        <f t="shared" si="2"/>
        <v>16.0636342619242</v>
      </c>
      <c r="E56" s="34">
        <f t="shared" si="2"/>
        <v>17.643556033694367</v>
      </c>
      <c r="F56" s="34">
        <f t="shared" si="2"/>
        <v>1.9542372479596626</v>
      </c>
      <c r="G56" s="34">
        <f t="shared" si="2"/>
        <v>2.0766287076352041</v>
      </c>
      <c r="H56" s="34">
        <f t="shared" si="2"/>
        <v>2.0268256164129372</v>
      </c>
      <c r="I56" s="34">
        <f t="shared" si="2"/>
        <v>1.9223916763879023</v>
      </c>
      <c r="J56" s="34">
        <f t="shared" si="2"/>
        <v>1.8500764093282096</v>
      </c>
      <c r="K56" s="6" t="s">
        <v>15</v>
      </c>
      <c r="M56" s="34">
        <f t="shared" si="3"/>
        <v>0</v>
      </c>
      <c r="N56" s="34">
        <f t="shared" si="4"/>
        <v>0</v>
      </c>
      <c r="O56" s="34">
        <f t="shared" si="5"/>
        <v>0</v>
      </c>
      <c r="P56" s="34">
        <f t="shared" si="6"/>
        <v>0</v>
      </c>
      <c r="Q56" s="34">
        <f t="shared" si="7"/>
        <v>0</v>
      </c>
      <c r="R56" s="34">
        <f t="shared" si="8"/>
        <v>0</v>
      </c>
      <c r="S56" s="34">
        <f t="shared" si="9"/>
        <v>0</v>
      </c>
      <c r="T56" s="34">
        <f t="shared" si="10"/>
        <v>0</v>
      </c>
      <c r="U56" s="34">
        <f t="shared" si="11"/>
        <v>0</v>
      </c>
      <c r="V56" s="34">
        <f t="shared" si="12"/>
        <v>0</v>
      </c>
      <c r="W56" s="6" t="s">
        <v>15</v>
      </c>
    </row>
    <row r="57" spans="1:23">
      <c r="A57" s="6" t="s">
        <v>6</v>
      </c>
      <c r="B57" s="6" t="s">
        <v>7</v>
      </c>
      <c r="C57" s="6" t="s">
        <v>8</v>
      </c>
      <c r="D57" s="6" t="s">
        <v>9</v>
      </c>
      <c r="E57" s="6" t="s">
        <v>10</v>
      </c>
      <c r="F57" s="6" t="s">
        <v>11</v>
      </c>
      <c r="G57" s="6" t="s">
        <v>12</v>
      </c>
      <c r="H57" s="6" t="s">
        <v>13</v>
      </c>
      <c r="I57" s="6" t="s">
        <v>14</v>
      </c>
      <c r="J57" s="6" t="s">
        <v>15</v>
      </c>
      <c r="M57" s="6" t="s">
        <v>6</v>
      </c>
      <c r="N57" s="6" t="s">
        <v>7</v>
      </c>
      <c r="O57" s="6" t="s">
        <v>8</v>
      </c>
      <c r="P57" s="6" t="s">
        <v>9</v>
      </c>
      <c r="Q57" s="6" t="s">
        <v>10</v>
      </c>
      <c r="R57" s="6" t="s">
        <v>11</v>
      </c>
      <c r="S57" s="6" t="s">
        <v>12</v>
      </c>
      <c r="T57" s="6" t="s">
        <v>13</v>
      </c>
      <c r="U57" s="6" t="s">
        <v>14</v>
      </c>
      <c r="V57" s="6" t="s">
        <v>15</v>
      </c>
    </row>
    <row r="59" spans="1:23">
      <c r="A59" s="18" t="s">
        <v>17</v>
      </c>
      <c r="B59" s="19"/>
      <c r="C59" s="19"/>
      <c r="D59" s="19"/>
      <c r="E59" s="19"/>
      <c r="F59" s="19"/>
      <c r="G59" s="19"/>
      <c r="H59" s="19"/>
      <c r="I59" s="19"/>
      <c r="J59" s="20"/>
      <c r="K59" s="9"/>
      <c r="M59" s="21" t="s">
        <v>21</v>
      </c>
      <c r="N59" s="22"/>
      <c r="O59" s="22"/>
      <c r="P59" s="22"/>
      <c r="Q59" s="22"/>
      <c r="R59" s="22"/>
      <c r="S59" s="22"/>
      <c r="T59" s="22"/>
      <c r="U59" s="22"/>
      <c r="V59" s="23"/>
    </row>
    <row r="60" spans="1:23">
      <c r="A60" s="34">
        <f>(A17-A18)/$D$7</f>
        <v>100</v>
      </c>
      <c r="B60" s="34">
        <f t="shared" ref="B60:J60" si="22">(B17-B18)/$D$7</f>
        <v>110.18126209855282</v>
      </c>
      <c r="C60" s="34">
        <f t="shared" si="22"/>
        <v>120.75867998441268</v>
      </c>
      <c r="D60" s="34">
        <f t="shared" si="22"/>
        <v>131.90750001582913</v>
      </c>
      <c r="E60" s="34">
        <f t="shared" si="22"/>
        <v>143.32681931080316</v>
      </c>
      <c r="F60" s="34">
        <f t="shared" si="22"/>
        <v>154.0742709133859</v>
      </c>
      <c r="G60" s="34">
        <f t="shared" si="22"/>
        <v>162.92502394344993</v>
      </c>
      <c r="H60" s="34">
        <f t="shared" si="22"/>
        <v>169.6451465718927</v>
      </c>
      <c r="I60" s="34">
        <f t="shared" si="22"/>
        <v>174.63933232689484</v>
      </c>
      <c r="J60" s="34">
        <f t="shared" si="22"/>
        <v>178.50224457292128</v>
      </c>
      <c r="K60" s="6" t="s">
        <v>6</v>
      </c>
      <c r="M60" s="34">
        <f t="shared" ref="M60:M69" si="23">(B17-B18)/$D$7</f>
        <v>110.18126209855282</v>
      </c>
      <c r="N60" s="34">
        <f t="shared" ref="N60:N69" si="24">(C17-C18)/$D$7</f>
        <v>120.75867998441268</v>
      </c>
      <c r="O60" s="34">
        <f t="shared" ref="O60:O69" si="25">(D17-D18)/$D$7</f>
        <v>131.90750001582913</v>
      </c>
      <c r="P60" s="34">
        <f t="shared" ref="P60:P69" si="26">(E17-E18)/$D$7</f>
        <v>143.32681931080316</v>
      </c>
      <c r="Q60" s="34">
        <f t="shared" ref="Q60:Q69" si="27">(F17-F18)/$D$7</f>
        <v>154.0742709133859</v>
      </c>
      <c r="R60" s="34">
        <f t="shared" ref="R60:R69" si="28">(G17-G18)/$D$7</f>
        <v>162.92502394344993</v>
      </c>
      <c r="S60" s="34">
        <f t="shared" ref="S60:S69" si="29">(H17-H18)/$D$7</f>
        <v>169.6451465718927</v>
      </c>
      <c r="T60" s="34">
        <f t="shared" ref="T60:T69" si="30">(I17-I18)/$D$7</f>
        <v>174.63933232689484</v>
      </c>
      <c r="U60" s="34">
        <f t="shared" ref="U60:U69" si="31">(J17-J18)/$D$7</f>
        <v>178.50224457292128</v>
      </c>
      <c r="V60" s="34">
        <f t="shared" ref="V60:V69" si="32">(K17-K18)/$D$7</f>
        <v>181.81818181818187</v>
      </c>
      <c r="W60" s="6" t="s">
        <v>6</v>
      </c>
    </row>
    <row r="61" spans="1:23">
      <c r="A61" s="34">
        <f t="shared" ref="A61" si="33">(A18-A19)/$D$7</f>
        <v>100</v>
      </c>
      <c r="B61" s="34">
        <f t="shared" ref="B61:J61" si="34">(B18-B19)/$D$7</f>
        <v>109.78152294695334</v>
      </c>
      <c r="C61" s="34">
        <f t="shared" si="34"/>
        <v>120.18373153460885</v>
      </c>
      <c r="D61" s="34">
        <f t="shared" si="34"/>
        <v>131.63348845618088</v>
      </c>
      <c r="E61" s="34">
        <f t="shared" si="34"/>
        <v>143.99520259129048</v>
      </c>
      <c r="F61" s="34">
        <f t="shared" si="34"/>
        <v>155.96754494791298</v>
      </c>
      <c r="G61" s="34">
        <f t="shared" si="34"/>
        <v>165.05230005648869</v>
      </c>
      <c r="H61" s="34">
        <f t="shared" si="34"/>
        <v>171.36775874645053</v>
      </c>
      <c r="I61" s="34">
        <f t="shared" si="34"/>
        <v>175.76728615905225</v>
      </c>
      <c r="J61" s="34">
        <f t="shared" si="34"/>
        <v>179.04591581236289</v>
      </c>
      <c r="K61" s="6" t="s">
        <v>7</v>
      </c>
      <c r="M61" s="34">
        <f t="shared" si="23"/>
        <v>109.78152294695334</v>
      </c>
      <c r="N61" s="34">
        <f t="shared" si="24"/>
        <v>120.18373153460885</v>
      </c>
      <c r="O61" s="34">
        <f t="shared" si="25"/>
        <v>131.63348845618088</v>
      </c>
      <c r="P61" s="34">
        <f t="shared" si="26"/>
        <v>143.99520259129048</v>
      </c>
      <c r="Q61" s="34">
        <f t="shared" si="27"/>
        <v>155.96754494791298</v>
      </c>
      <c r="R61" s="34">
        <f t="shared" si="28"/>
        <v>165.05230005648869</v>
      </c>
      <c r="S61" s="34">
        <f t="shared" si="29"/>
        <v>171.36775874645053</v>
      </c>
      <c r="T61" s="34">
        <f t="shared" si="30"/>
        <v>175.76728615905225</v>
      </c>
      <c r="U61" s="34">
        <f t="shared" si="31"/>
        <v>179.04591581236289</v>
      </c>
      <c r="V61" s="34">
        <f t="shared" si="32"/>
        <v>181.81818181818187</v>
      </c>
      <c r="W61" s="6" t="s">
        <v>7</v>
      </c>
    </row>
    <row r="62" spans="1:23">
      <c r="A62" s="34">
        <f t="shared" ref="A62" si="35">(A19-A20)/$D$7</f>
        <v>100</v>
      </c>
      <c r="B62" s="34">
        <f t="shared" ref="B62:J62" si="36">(B19-B20)/$D$7</f>
        <v>108.76151849812231</v>
      </c>
      <c r="C62" s="34">
        <f t="shared" si="36"/>
        <v>118.56169309416757</v>
      </c>
      <c r="D62" s="34">
        <f t="shared" si="36"/>
        <v>130.44799337703415</v>
      </c>
      <c r="E62" s="34">
        <f t="shared" si="36"/>
        <v>145.05339612490522</v>
      </c>
      <c r="F62" s="34">
        <f t="shared" si="36"/>
        <v>160.74892765408876</v>
      </c>
      <c r="G62" s="34">
        <f t="shared" si="36"/>
        <v>169.94952556822454</v>
      </c>
      <c r="H62" s="34">
        <f t="shared" si="36"/>
        <v>175.00696908590831</v>
      </c>
      <c r="I62" s="34">
        <f t="shared" si="36"/>
        <v>178.01681104317652</v>
      </c>
      <c r="J62" s="34">
        <f t="shared" si="36"/>
        <v>180.09665528105435</v>
      </c>
      <c r="K62" s="6" t="s">
        <v>8</v>
      </c>
      <c r="M62" s="34">
        <f t="shared" si="23"/>
        <v>108.76151849812231</v>
      </c>
      <c r="N62" s="34">
        <f t="shared" si="24"/>
        <v>118.56169309416757</v>
      </c>
      <c r="O62" s="34">
        <f t="shared" si="25"/>
        <v>130.44799337703415</v>
      </c>
      <c r="P62" s="34">
        <f t="shared" si="26"/>
        <v>145.05339612490522</v>
      </c>
      <c r="Q62" s="34">
        <f t="shared" si="27"/>
        <v>160.74892765408876</v>
      </c>
      <c r="R62" s="34">
        <f t="shared" si="28"/>
        <v>169.94952556822454</v>
      </c>
      <c r="S62" s="34">
        <f t="shared" si="29"/>
        <v>175.00696908590831</v>
      </c>
      <c r="T62" s="34">
        <f t="shared" si="30"/>
        <v>178.01681104317652</v>
      </c>
      <c r="U62" s="34">
        <f t="shared" si="31"/>
        <v>180.09665528105435</v>
      </c>
      <c r="V62" s="34">
        <f t="shared" si="32"/>
        <v>181.81818181818187</v>
      </c>
      <c r="W62" s="6" t="s">
        <v>8</v>
      </c>
    </row>
    <row r="63" spans="1:23">
      <c r="A63" s="34">
        <f t="shared" ref="A63" si="37">(A20-A21)/$D$7</f>
        <v>100</v>
      </c>
      <c r="B63" s="34">
        <f t="shared" ref="B63:J63" si="38">(B20-B21)/$D$7</f>
        <v>106.70333694922441</v>
      </c>
      <c r="C63" s="34">
        <f t="shared" si="38"/>
        <v>114.85406324470759</v>
      </c>
      <c r="D63" s="34">
        <f t="shared" si="38"/>
        <v>126.54392510765895</v>
      </c>
      <c r="E63" s="34">
        <f t="shared" si="38"/>
        <v>145.0218296445309</v>
      </c>
      <c r="F63" s="34">
        <f t="shared" si="38"/>
        <v>172.02584516151097</v>
      </c>
      <c r="G63" s="34">
        <f t="shared" si="38"/>
        <v>178.99073479576657</v>
      </c>
      <c r="H63" s="34">
        <f t="shared" si="38"/>
        <v>180.69438425318148</v>
      </c>
      <c r="I63" s="34">
        <f t="shared" si="38"/>
        <v>181.19687856491558</v>
      </c>
      <c r="J63" s="34">
        <f t="shared" si="38"/>
        <v>181.5066348957908</v>
      </c>
      <c r="K63" s="6" t="s">
        <v>9</v>
      </c>
      <c r="M63" s="34">
        <f t="shared" si="23"/>
        <v>106.70333694922441</v>
      </c>
      <c r="N63" s="34">
        <f t="shared" si="24"/>
        <v>114.85406324470759</v>
      </c>
      <c r="O63" s="34">
        <f t="shared" si="25"/>
        <v>126.54392510765895</v>
      </c>
      <c r="P63" s="34">
        <f t="shared" si="26"/>
        <v>145.0218296445309</v>
      </c>
      <c r="Q63" s="34">
        <f t="shared" si="27"/>
        <v>172.02584516151097</v>
      </c>
      <c r="R63" s="34">
        <f t="shared" si="28"/>
        <v>178.99073479576657</v>
      </c>
      <c r="S63" s="34">
        <f t="shared" si="29"/>
        <v>180.69438425318148</v>
      </c>
      <c r="T63" s="34">
        <f t="shared" si="30"/>
        <v>181.19687856491558</v>
      </c>
      <c r="U63" s="34">
        <f t="shared" si="31"/>
        <v>181.5066348957908</v>
      </c>
      <c r="V63" s="34">
        <f t="shared" si="32"/>
        <v>181.81818181818181</v>
      </c>
      <c r="W63" s="6" t="s">
        <v>9</v>
      </c>
    </row>
    <row r="64" spans="1:23">
      <c r="A64" s="34">
        <f t="shared" ref="A64" si="39">(A21-A22)/$D$7</f>
        <v>100</v>
      </c>
      <c r="B64" s="34">
        <f t="shared" ref="B64:J64" si="40">(B21-B22)/$D$7</f>
        <v>103.19833833504191</v>
      </c>
      <c r="C64" s="34">
        <f t="shared" si="40"/>
        <v>107.60799556811271</v>
      </c>
      <c r="D64" s="34">
        <f t="shared" si="40"/>
        <v>115.8526156853943</v>
      </c>
      <c r="E64" s="34">
        <f t="shared" si="40"/>
        <v>136.46438877483442</v>
      </c>
      <c r="F64" s="34">
        <f t="shared" si="40"/>
        <v>203.34209598728754</v>
      </c>
      <c r="G64" s="34">
        <f t="shared" si="40"/>
        <v>193.29462348726508</v>
      </c>
      <c r="H64" s="34">
        <f t="shared" si="40"/>
        <v>187.5833711490757</v>
      </c>
      <c r="I64" s="34">
        <f t="shared" si="40"/>
        <v>184.57049436606027</v>
      </c>
      <c r="J64" s="34">
        <f t="shared" si="40"/>
        <v>182.91815144447261</v>
      </c>
      <c r="K64" s="6" t="s">
        <v>10</v>
      </c>
      <c r="M64" s="34">
        <f t="shared" si="23"/>
        <v>103.19833833504191</v>
      </c>
      <c r="N64" s="34">
        <f t="shared" si="24"/>
        <v>107.60799556811271</v>
      </c>
      <c r="O64" s="34">
        <f t="shared" si="25"/>
        <v>115.8526156853943</v>
      </c>
      <c r="P64" s="34">
        <f t="shared" si="26"/>
        <v>136.46438877483442</v>
      </c>
      <c r="Q64" s="34">
        <f t="shared" si="27"/>
        <v>203.34209598728754</v>
      </c>
      <c r="R64" s="34">
        <f t="shared" si="28"/>
        <v>193.29462348726508</v>
      </c>
      <c r="S64" s="34">
        <f t="shared" si="29"/>
        <v>187.5833711490757</v>
      </c>
      <c r="T64" s="34">
        <f t="shared" si="30"/>
        <v>184.57049436606027</v>
      </c>
      <c r="U64" s="34">
        <f t="shared" si="31"/>
        <v>182.91815144447261</v>
      </c>
      <c r="V64" s="34">
        <f t="shared" si="32"/>
        <v>181.81818181818181</v>
      </c>
      <c r="W64" s="6" t="s">
        <v>10</v>
      </c>
    </row>
    <row r="65" spans="1:23">
      <c r="A65" s="34">
        <f t="shared" ref="A65" si="41">(A22-A23)/$D$7</f>
        <v>100</v>
      </c>
      <c r="B65" s="34">
        <f t="shared" ref="B65:J65" si="42">(B22-B23)/$D$7</f>
        <v>98.482623769355442</v>
      </c>
      <c r="C65" s="34">
        <f t="shared" si="42"/>
        <v>96.528087011870838</v>
      </c>
      <c r="D65" s="34">
        <f t="shared" si="42"/>
        <v>92.795600953378283</v>
      </c>
      <c r="E65" s="34">
        <f t="shared" si="42"/>
        <v>81.641605680621936</v>
      </c>
      <c r="F65" s="34">
        <f t="shared" si="42"/>
        <v>36.970871615766661</v>
      </c>
      <c r="G65" s="34">
        <f t="shared" si="42"/>
        <v>24.811506656111302</v>
      </c>
      <c r="H65" s="34">
        <f t="shared" si="42"/>
        <v>21.06408452489644</v>
      </c>
      <c r="I65" s="34">
        <f t="shared" si="42"/>
        <v>19.565458033065379</v>
      </c>
      <c r="J65" s="34">
        <f t="shared" si="42"/>
        <v>18.763704498560294</v>
      </c>
      <c r="K65" s="6" t="s">
        <v>11</v>
      </c>
      <c r="M65" s="34">
        <f t="shared" si="23"/>
        <v>98.482623769355442</v>
      </c>
      <c r="N65" s="34">
        <f t="shared" si="24"/>
        <v>96.528087011870838</v>
      </c>
      <c r="O65" s="34">
        <f t="shared" si="25"/>
        <v>92.795600953378283</v>
      </c>
      <c r="P65" s="34">
        <f t="shared" si="26"/>
        <v>81.641605680621936</v>
      </c>
      <c r="Q65" s="34">
        <f t="shared" si="27"/>
        <v>36.970871615766661</v>
      </c>
      <c r="R65" s="34">
        <f t="shared" si="28"/>
        <v>24.811506656111302</v>
      </c>
      <c r="S65" s="34">
        <f t="shared" si="29"/>
        <v>21.06408452489644</v>
      </c>
      <c r="T65" s="34">
        <f t="shared" si="30"/>
        <v>19.565458033065379</v>
      </c>
      <c r="U65" s="34">
        <f t="shared" si="31"/>
        <v>18.763704498560294</v>
      </c>
      <c r="V65" s="34">
        <f t="shared" si="32"/>
        <v>18.181818181817995</v>
      </c>
      <c r="W65" s="6" t="s">
        <v>11</v>
      </c>
    </row>
    <row r="66" spans="1:23">
      <c r="A66" s="34">
        <f t="shared" ref="A66" si="43">(A23-A24)/$D$7</f>
        <v>100</v>
      </c>
      <c r="B66" s="34">
        <f t="shared" ref="B66:J66" si="44">(B23-B24)/$D$7</f>
        <v>94.204192106589204</v>
      </c>
      <c r="C66" s="34">
        <f t="shared" si="44"/>
        <v>87.225307215414318</v>
      </c>
      <c r="D66" s="34">
        <f t="shared" si="44"/>
        <v>77.158010847855209</v>
      </c>
      <c r="E66" s="34">
        <f t="shared" si="44"/>
        <v>60.335772222763829</v>
      </c>
      <c r="F66" s="34">
        <f t="shared" si="44"/>
        <v>31.276694994352123</v>
      </c>
      <c r="G66" s="34">
        <f t="shared" si="44"/>
        <v>26.366870430809531</v>
      </c>
      <c r="H66" s="34">
        <f t="shared" si="44"/>
        <v>23.007625828687519</v>
      </c>
      <c r="I66" s="34">
        <f t="shared" si="44"/>
        <v>20.882259537946766</v>
      </c>
      <c r="J66" s="34">
        <f t="shared" si="44"/>
        <v>19.400579275245988</v>
      </c>
      <c r="K66" s="6" t="s">
        <v>12</v>
      </c>
      <c r="M66" s="34">
        <f t="shared" si="23"/>
        <v>94.204192106589204</v>
      </c>
      <c r="N66" s="34">
        <f t="shared" si="24"/>
        <v>87.225307215414318</v>
      </c>
      <c r="O66" s="34">
        <f t="shared" si="25"/>
        <v>77.158010847855209</v>
      </c>
      <c r="P66" s="34">
        <f t="shared" si="26"/>
        <v>60.335772222763829</v>
      </c>
      <c r="Q66" s="34">
        <f t="shared" si="27"/>
        <v>31.276694994352123</v>
      </c>
      <c r="R66" s="34">
        <f t="shared" si="28"/>
        <v>26.366870430809531</v>
      </c>
      <c r="S66" s="34">
        <f t="shared" si="29"/>
        <v>23.007625828687519</v>
      </c>
      <c r="T66" s="34">
        <f t="shared" si="30"/>
        <v>20.882259537946766</v>
      </c>
      <c r="U66" s="34">
        <f t="shared" si="31"/>
        <v>19.400579275245988</v>
      </c>
      <c r="V66" s="34">
        <f t="shared" si="32"/>
        <v>18.181818181818183</v>
      </c>
      <c r="W66" s="6" t="s">
        <v>12</v>
      </c>
    </row>
    <row r="67" spans="1:23">
      <c r="A67" s="34">
        <f t="shared" ref="A67" si="45">(A24-A25)/$D$7</f>
        <v>100</v>
      </c>
      <c r="B67" s="34">
        <f t="shared" ref="B67:J67" si="46">(B24-B25)/$D$7</f>
        <v>91.110196945736305</v>
      </c>
      <c r="C67" s="34">
        <f t="shared" si="46"/>
        <v>81.011314450884953</v>
      </c>
      <c r="D67" s="34">
        <f t="shared" si="46"/>
        <v>68.276339195718592</v>
      </c>
      <c r="E67" s="34">
        <f t="shared" si="46"/>
        <v>51.269136775503235</v>
      </c>
      <c r="F67" s="34">
        <f t="shared" si="46"/>
        <v>29.226202674102975</v>
      </c>
      <c r="G67" s="34">
        <f t="shared" si="46"/>
        <v>26.372605546149064</v>
      </c>
      <c r="H67" s="34">
        <f t="shared" si="46"/>
        <v>23.717206545210079</v>
      </c>
      <c r="I67" s="34">
        <f t="shared" si="46"/>
        <v>21.556148808844142</v>
      </c>
      <c r="J67" s="34">
        <f t="shared" si="46"/>
        <v>19.774554718171913</v>
      </c>
      <c r="K67" s="6" t="s">
        <v>13</v>
      </c>
      <c r="M67" s="34">
        <f t="shared" si="23"/>
        <v>91.110196945736305</v>
      </c>
      <c r="N67" s="34">
        <f t="shared" si="24"/>
        <v>81.011314450884953</v>
      </c>
      <c r="O67" s="34">
        <f t="shared" si="25"/>
        <v>68.276339195718592</v>
      </c>
      <c r="P67" s="34">
        <f t="shared" si="26"/>
        <v>51.269136775503235</v>
      </c>
      <c r="Q67" s="34">
        <f t="shared" si="27"/>
        <v>29.226202674102975</v>
      </c>
      <c r="R67" s="34">
        <f t="shared" si="28"/>
        <v>26.372605546149064</v>
      </c>
      <c r="S67" s="34">
        <f t="shared" si="29"/>
        <v>23.717206545210079</v>
      </c>
      <c r="T67" s="34">
        <f t="shared" si="30"/>
        <v>21.556148808844142</v>
      </c>
      <c r="U67" s="34">
        <f t="shared" si="31"/>
        <v>19.774554718171913</v>
      </c>
      <c r="V67" s="34">
        <f t="shared" si="32"/>
        <v>18.181818181818176</v>
      </c>
      <c r="W67" s="6" t="s">
        <v>13</v>
      </c>
    </row>
    <row r="68" spans="1:23">
      <c r="A68" s="34">
        <f t="shared" ref="A68" si="47">(A25-A26)/$D$7</f>
        <v>100</v>
      </c>
      <c r="B68" s="34">
        <f t="shared" ref="B68:J68" si="48">(B25-B26)/$D$7</f>
        <v>89.223300048740072</v>
      </c>
      <c r="C68" s="34">
        <f t="shared" si="48"/>
        <v>77.432696477150387</v>
      </c>
      <c r="D68" s="34">
        <f t="shared" si="48"/>
        <v>63.665358225789817</v>
      </c>
      <c r="E68" s="34">
        <f t="shared" si="48"/>
        <v>47.236315001510306</v>
      </c>
      <c r="F68" s="34">
        <f t="shared" si="48"/>
        <v>28.355568212049953</v>
      </c>
      <c r="G68" s="34">
        <f t="shared" si="48"/>
        <v>26.17906892415283</v>
      </c>
      <c r="H68" s="34">
        <f t="shared" si="48"/>
        <v>23.932341410749949</v>
      </c>
      <c r="I68" s="34">
        <f t="shared" si="48"/>
        <v>21.851044892509943</v>
      </c>
      <c r="J68" s="34">
        <f t="shared" si="48"/>
        <v>19.959664910273428</v>
      </c>
      <c r="K68" s="6" t="s">
        <v>14</v>
      </c>
      <c r="M68" s="34">
        <f t="shared" si="23"/>
        <v>89.223300048740072</v>
      </c>
      <c r="N68" s="34">
        <f t="shared" si="24"/>
        <v>77.432696477150387</v>
      </c>
      <c r="O68" s="34">
        <f t="shared" si="25"/>
        <v>63.665358225789817</v>
      </c>
      <c r="P68" s="34">
        <f t="shared" si="26"/>
        <v>47.236315001510306</v>
      </c>
      <c r="Q68" s="34">
        <f t="shared" si="27"/>
        <v>28.355568212049953</v>
      </c>
      <c r="R68" s="34">
        <f t="shared" si="28"/>
        <v>26.17906892415283</v>
      </c>
      <c r="S68" s="34">
        <f t="shared" si="29"/>
        <v>23.932341410749949</v>
      </c>
      <c r="T68" s="34">
        <f t="shared" si="30"/>
        <v>21.851044892509943</v>
      </c>
      <c r="U68" s="34">
        <f t="shared" si="31"/>
        <v>19.959664910273428</v>
      </c>
      <c r="V68" s="34">
        <f t="shared" si="32"/>
        <v>18.18181818181818</v>
      </c>
      <c r="W68" s="6" t="s">
        <v>14</v>
      </c>
    </row>
    <row r="69" spans="1:23">
      <c r="A69" s="34">
        <f t="shared" ref="A69" si="49">(A26-A27)/$D$7</f>
        <v>100</v>
      </c>
      <c r="B69" s="34">
        <f t="shared" ref="B69:J69" si="50">(B26-B27)/$D$7</f>
        <v>88.353708301684165</v>
      </c>
      <c r="C69" s="34">
        <f t="shared" si="50"/>
        <v>75.836431418670074</v>
      </c>
      <c r="D69" s="34">
        <f t="shared" si="50"/>
        <v>61.719168135160665</v>
      </c>
      <c r="E69" s="34">
        <f t="shared" si="50"/>
        <v>45.655533873236465</v>
      </c>
      <c r="F69" s="34">
        <f t="shared" si="50"/>
        <v>28.011977839542094</v>
      </c>
      <c r="G69" s="34">
        <f t="shared" si="50"/>
        <v>26.057740591582434</v>
      </c>
      <c r="H69" s="34">
        <f t="shared" si="50"/>
        <v>23.981111883947229</v>
      </c>
      <c r="I69" s="34">
        <f t="shared" si="50"/>
        <v>21.954286267534293</v>
      </c>
      <c r="J69" s="34">
        <f t="shared" si="50"/>
        <v>20.03189459114639</v>
      </c>
      <c r="K69" s="6" t="s">
        <v>15</v>
      </c>
      <c r="M69" s="34">
        <f t="shared" si="23"/>
        <v>88.353708301684165</v>
      </c>
      <c r="N69" s="34">
        <f t="shared" si="24"/>
        <v>75.836431418670074</v>
      </c>
      <c r="O69" s="34">
        <f t="shared" si="25"/>
        <v>61.719168135160665</v>
      </c>
      <c r="P69" s="34">
        <f t="shared" si="26"/>
        <v>45.655533873236465</v>
      </c>
      <c r="Q69" s="34">
        <f t="shared" si="27"/>
        <v>28.011977839542094</v>
      </c>
      <c r="R69" s="34">
        <f t="shared" si="28"/>
        <v>26.057740591582434</v>
      </c>
      <c r="S69" s="34">
        <f t="shared" si="29"/>
        <v>23.981111883947229</v>
      </c>
      <c r="T69" s="34">
        <f t="shared" si="30"/>
        <v>21.954286267534293</v>
      </c>
      <c r="U69" s="34">
        <f t="shared" si="31"/>
        <v>20.03189459114639</v>
      </c>
      <c r="V69" s="34">
        <f t="shared" si="32"/>
        <v>18.18181818181818</v>
      </c>
      <c r="W69" s="6" t="s">
        <v>15</v>
      </c>
    </row>
    <row r="70" spans="1:23">
      <c r="A70" s="6" t="s">
        <v>6</v>
      </c>
      <c r="B70" s="6" t="s">
        <v>7</v>
      </c>
      <c r="C70" s="6" t="s">
        <v>8</v>
      </c>
      <c r="D70" s="6" t="s">
        <v>9</v>
      </c>
      <c r="E70" s="6" t="s">
        <v>10</v>
      </c>
      <c r="F70" s="6" t="s">
        <v>11</v>
      </c>
      <c r="G70" s="6" t="s">
        <v>12</v>
      </c>
      <c r="H70" s="6" t="s">
        <v>13</v>
      </c>
      <c r="I70" s="6" t="s">
        <v>14</v>
      </c>
      <c r="J70" s="6" t="s">
        <v>15</v>
      </c>
    </row>
    <row r="72" spans="1:23">
      <c r="A72" s="18" t="s">
        <v>18</v>
      </c>
      <c r="B72" s="19"/>
      <c r="C72" s="19"/>
      <c r="D72" s="19"/>
      <c r="E72" s="19"/>
      <c r="F72" s="19"/>
      <c r="G72" s="19"/>
      <c r="H72" s="19"/>
      <c r="I72" s="19"/>
      <c r="J72" s="20"/>
      <c r="K72" s="9"/>
      <c r="M72" s="21" t="s">
        <v>22</v>
      </c>
      <c r="N72" s="22"/>
      <c r="O72" s="22"/>
      <c r="P72" s="22"/>
      <c r="Q72" s="22"/>
      <c r="R72" s="22"/>
      <c r="S72" s="22"/>
      <c r="T72" s="22"/>
      <c r="U72" s="22"/>
      <c r="V72" s="23"/>
    </row>
    <row r="73" spans="1:23">
      <c r="A73" s="34">
        <f t="shared" ref="A73:J73" si="51">SQRT(A47^2+A60^2)</f>
        <v>100</v>
      </c>
      <c r="B73" s="34">
        <f t="shared" si="51"/>
        <v>110.18126209855282</v>
      </c>
      <c r="C73" s="34">
        <f t="shared" si="51"/>
        <v>120.75867998441268</v>
      </c>
      <c r="D73" s="34">
        <f t="shared" si="51"/>
        <v>131.90750001582913</v>
      </c>
      <c r="E73" s="34">
        <f t="shared" si="51"/>
        <v>143.32681931080316</v>
      </c>
      <c r="F73" s="34">
        <f t="shared" si="51"/>
        <v>154.0742709133859</v>
      </c>
      <c r="G73" s="34">
        <f t="shared" si="51"/>
        <v>162.92502394344993</v>
      </c>
      <c r="H73" s="34">
        <f t="shared" si="51"/>
        <v>169.6451465718927</v>
      </c>
      <c r="I73" s="34">
        <f t="shared" si="51"/>
        <v>174.63933232689484</v>
      </c>
      <c r="J73" s="34">
        <f t="shared" si="51"/>
        <v>178.50224457292128</v>
      </c>
      <c r="K73" s="6" t="s">
        <v>6</v>
      </c>
      <c r="M73" s="34">
        <f t="shared" ref="M73:V73" si="52">SQRT(M60^2+M47^2)</f>
        <v>110.6506602580817</v>
      </c>
      <c r="N73" s="34">
        <f t="shared" si="52"/>
        <v>121.22104009086004</v>
      </c>
      <c r="O73" s="34">
        <f t="shared" si="52"/>
        <v>132.37781063501117</v>
      </c>
      <c r="P73" s="34">
        <f t="shared" si="52"/>
        <v>143.78100704513159</v>
      </c>
      <c r="Q73" s="34">
        <f t="shared" si="52"/>
        <v>154.44866031611051</v>
      </c>
      <c r="R73" s="34">
        <f t="shared" si="52"/>
        <v>163.16525137471189</v>
      </c>
      <c r="S73" s="34">
        <f t="shared" si="52"/>
        <v>169.77819590141797</v>
      </c>
      <c r="T73" s="34">
        <f t="shared" si="52"/>
        <v>174.71072745237794</v>
      </c>
      <c r="U73" s="34">
        <f t="shared" si="52"/>
        <v>178.54403772904743</v>
      </c>
      <c r="V73" s="34">
        <f t="shared" si="52"/>
        <v>181.84841676375396</v>
      </c>
      <c r="W73" s="6" t="s">
        <v>6</v>
      </c>
    </row>
    <row r="74" spans="1:23">
      <c r="A74" s="34">
        <f t="shared" ref="A74:J74" si="53">SQRT(A48^2+A61^2)</f>
        <v>100.51695428095415</v>
      </c>
      <c r="B74" s="34">
        <f t="shared" si="53"/>
        <v>110.28991136855878</v>
      </c>
      <c r="C74" s="34">
        <f t="shared" si="53"/>
        <v>120.69973286497302</v>
      </c>
      <c r="D74" s="34">
        <f t="shared" si="53"/>
        <v>132.12787796791437</v>
      </c>
      <c r="E74" s="34">
        <f t="shared" si="53"/>
        <v>144.39572737881355</v>
      </c>
      <c r="F74" s="34">
        <f t="shared" si="53"/>
        <v>156.21847171918705</v>
      </c>
      <c r="G74" s="34">
        <f t="shared" si="53"/>
        <v>165.18904867477892</v>
      </c>
      <c r="H74" s="34">
        <f t="shared" si="53"/>
        <v>171.44051629978586</v>
      </c>
      <c r="I74" s="34">
        <f t="shared" si="53"/>
        <v>175.80972946551807</v>
      </c>
      <c r="J74" s="34">
        <f t="shared" si="53"/>
        <v>179.07661882250918</v>
      </c>
      <c r="K74" s="6" t="s">
        <v>7</v>
      </c>
      <c r="M74" s="34">
        <f t="shared" ref="M74:V74" si="54">SQRT(M61^2+M48^2)</f>
        <v>111.58178869029447</v>
      </c>
      <c r="N74" s="34">
        <f t="shared" si="54"/>
        <v>122.00112316102324</v>
      </c>
      <c r="O74" s="34">
        <f t="shared" si="54"/>
        <v>133.55924140037502</v>
      </c>
      <c r="P74" s="34">
        <f t="shared" si="54"/>
        <v>145.94572936646534</v>
      </c>
      <c r="Q74" s="34">
        <f t="shared" si="54"/>
        <v>157.61365459447984</v>
      </c>
      <c r="R74" s="34">
        <f t="shared" si="54"/>
        <v>166.023926607367</v>
      </c>
      <c r="S74" s="34">
        <f t="shared" si="54"/>
        <v>171.86283809506466</v>
      </c>
      <c r="T74" s="34">
        <f t="shared" si="54"/>
        <v>176.01812614271682</v>
      </c>
      <c r="U74" s="34">
        <f t="shared" si="54"/>
        <v>179.18828530288391</v>
      </c>
      <c r="V74" s="34">
        <f t="shared" si="54"/>
        <v>181.92008536304039</v>
      </c>
      <c r="W74" s="6" t="s">
        <v>7</v>
      </c>
    </row>
    <row r="75" spans="1:23">
      <c r="A75" s="34">
        <f t="shared" ref="A75:J75" si="55">SQRT(A49^2+A62^2)</f>
        <v>101.97309834840307</v>
      </c>
      <c r="B75" s="34">
        <f t="shared" si="55"/>
        <v>110.76647792985759</v>
      </c>
      <c r="C75" s="34">
        <f t="shared" si="55"/>
        <v>120.6961919434732</v>
      </c>
      <c r="D75" s="34">
        <f t="shared" si="55"/>
        <v>132.59795068966</v>
      </c>
      <c r="E75" s="34">
        <f t="shared" si="55"/>
        <v>146.82192194940581</v>
      </c>
      <c r="F75" s="34">
        <f t="shared" si="55"/>
        <v>161.746407051689</v>
      </c>
      <c r="G75" s="34">
        <f t="shared" si="55"/>
        <v>170.44872431664999</v>
      </c>
      <c r="H75" s="34">
        <f t="shared" si="55"/>
        <v>175.25889727974234</v>
      </c>
      <c r="I75" s="34">
        <f t="shared" si="55"/>
        <v>178.16000290379992</v>
      </c>
      <c r="J75" s="34">
        <f t="shared" si="55"/>
        <v>180.19953235857571</v>
      </c>
      <c r="K75" s="6" t="s">
        <v>8</v>
      </c>
      <c r="M75" s="34">
        <f t="shared" ref="M75:V75" si="56">SQRT(M62^2+M49^2)</f>
        <v>112.49068192558845</v>
      </c>
      <c r="N75" s="34">
        <f t="shared" si="56"/>
        <v>122.4919230938812</v>
      </c>
      <c r="O75" s="34">
        <f t="shared" si="56"/>
        <v>134.92918785076392</v>
      </c>
      <c r="P75" s="34">
        <f t="shared" si="56"/>
        <v>150.04668010260292</v>
      </c>
      <c r="Q75" s="34">
        <f t="shared" si="56"/>
        <v>165.27539131497559</v>
      </c>
      <c r="R75" s="34">
        <f t="shared" si="56"/>
        <v>172.10232274020038</v>
      </c>
      <c r="S75" s="34">
        <f t="shared" si="56"/>
        <v>175.93975325762901</v>
      </c>
      <c r="T75" s="34">
        <f t="shared" si="56"/>
        <v>178.4484048505835</v>
      </c>
      <c r="U75" s="34">
        <f t="shared" si="56"/>
        <v>180.33257943509415</v>
      </c>
      <c r="V75" s="34">
        <f t="shared" si="56"/>
        <v>181.98583219315248</v>
      </c>
      <c r="W75" s="6" t="s">
        <v>8</v>
      </c>
    </row>
    <row r="76" spans="1:23">
      <c r="A76" s="34">
        <f t="shared" ref="A76:J76" si="57">SQRT(A50^2+A63^2)</f>
        <v>104.0436716675575</v>
      </c>
      <c r="B76" s="34">
        <f t="shared" si="57"/>
        <v>111.05403310993007</v>
      </c>
      <c r="C76" s="34">
        <f t="shared" si="57"/>
        <v>119.91940043959228</v>
      </c>
      <c r="D76" s="34">
        <f t="shared" si="57"/>
        <v>132.2379804144671</v>
      </c>
      <c r="E76" s="34">
        <f t="shared" si="57"/>
        <v>150.02355916930577</v>
      </c>
      <c r="F76" s="34">
        <f t="shared" si="57"/>
        <v>174.1529777386526</v>
      </c>
      <c r="G76" s="34">
        <f t="shared" si="57"/>
        <v>179.90286459767046</v>
      </c>
      <c r="H76" s="34">
        <f t="shared" si="57"/>
        <v>181.11959772584561</v>
      </c>
      <c r="I76" s="34">
        <f t="shared" si="57"/>
        <v>181.43137205004095</v>
      </c>
      <c r="J76" s="34">
        <f t="shared" si="57"/>
        <v>181.67457276833957</v>
      </c>
      <c r="K76" s="6" t="s">
        <v>9</v>
      </c>
      <c r="M76" s="34">
        <f t="shared" ref="M76:V76" si="58">SQRT(M63^2+M50^2)</f>
        <v>112.43095582174222</v>
      </c>
      <c r="N76" s="34">
        <f t="shared" si="58"/>
        <v>121.27259296617565</v>
      </c>
      <c r="O76" s="34">
        <f t="shared" si="58"/>
        <v>134.70512801113267</v>
      </c>
      <c r="P76" s="34">
        <f t="shared" si="58"/>
        <v>155.77189835904048</v>
      </c>
      <c r="Q76" s="34">
        <f t="shared" si="58"/>
        <v>184.04505312859914</v>
      </c>
      <c r="R76" s="34">
        <f t="shared" si="58"/>
        <v>182.21021115616807</v>
      </c>
      <c r="S76" s="34">
        <f t="shared" si="58"/>
        <v>181.7756001605261</v>
      </c>
      <c r="T76" s="34">
        <f t="shared" si="58"/>
        <v>181.65592452141186</v>
      </c>
      <c r="U76" s="34">
        <f t="shared" si="58"/>
        <v>181.75670878386009</v>
      </c>
      <c r="V76" s="34">
        <f t="shared" si="58"/>
        <v>181.99946806262793</v>
      </c>
      <c r="W76" s="6" t="s">
        <v>9</v>
      </c>
    </row>
    <row r="77" spans="1:23">
      <c r="A77" s="34">
        <f t="shared" ref="A77:J77" si="59">SQRT(A51^2+A64^2)</f>
        <v>106.09013955543102</v>
      </c>
      <c r="B77" s="34">
        <f t="shared" si="59"/>
        <v>110.29724836111826</v>
      </c>
      <c r="C77" s="34">
        <f t="shared" si="59"/>
        <v>117.09648688594295</v>
      </c>
      <c r="D77" s="34">
        <f t="shared" si="59"/>
        <v>129.05573139570191</v>
      </c>
      <c r="E77" s="34">
        <f t="shared" si="59"/>
        <v>151.33479302944809</v>
      </c>
      <c r="F77" s="34">
        <f t="shared" si="59"/>
        <v>206.18168179387365</v>
      </c>
      <c r="G77" s="34">
        <f t="shared" si="59"/>
        <v>194.3057379033533</v>
      </c>
      <c r="H77" s="34">
        <f t="shared" si="59"/>
        <v>188.02682586192856</v>
      </c>
      <c r="I77" s="34">
        <f t="shared" si="59"/>
        <v>184.81642261249112</v>
      </c>
      <c r="J77" s="34">
        <f t="shared" si="59"/>
        <v>183.09834860880949</v>
      </c>
      <c r="K77" s="6" t="s">
        <v>10</v>
      </c>
      <c r="M77" s="34">
        <f t="shared" ref="M77:V77" si="60">SQRT(M64^2+M51^2)</f>
        <v>110.19012331205896</v>
      </c>
      <c r="N77" s="34">
        <f t="shared" si="60"/>
        <v>116.00798382519031</v>
      </c>
      <c r="O77" s="34">
        <f t="shared" si="60"/>
        <v>127.99724691819466</v>
      </c>
      <c r="P77" s="34">
        <f t="shared" si="60"/>
        <v>156.92379556300838</v>
      </c>
      <c r="Q77" s="34">
        <f t="shared" si="60"/>
        <v>242.59125492822687</v>
      </c>
      <c r="R77" s="34">
        <f t="shared" si="60"/>
        <v>194.78548058515946</v>
      </c>
      <c r="S77" s="34">
        <f t="shared" si="60"/>
        <v>188.11145696982712</v>
      </c>
      <c r="T77" s="34">
        <f t="shared" si="60"/>
        <v>184.83544642650565</v>
      </c>
      <c r="U77" s="34">
        <f t="shared" si="60"/>
        <v>183.08775385087063</v>
      </c>
      <c r="V77" s="34">
        <f t="shared" si="60"/>
        <v>181.95370288301791</v>
      </c>
      <c r="W77" s="6" t="s">
        <v>10</v>
      </c>
    </row>
    <row r="78" spans="1:23">
      <c r="A78" s="34">
        <f t="shared" ref="A78:J78" si="61">SQRT(A52^2+A65^2)</f>
        <v>107.20058880627931</v>
      </c>
      <c r="B78" s="34">
        <f t="shared" si="61"/>
        <v>107.59739209430248</v>
      </c>
      <c r="C78" s="34">
        <f t="shared" si="61"/>
        <v>110.81127307120397</v>
      </c>
      <c r="D78" s="34">
        <f t="shared" si="61"/>
        <v>120.88660706013019</v>
      </c>
      <c r="E78" s="34">
        <f t="shared" si="61"/>
        <v>155.46015806391961</v>
      </c>
      <c r="F78" s="34">
        <f t="shared" si="61"/>
        <v>44.106885241847039</v>
      </c>
      <c r="G78" s="34">
        <f t="shared" si="61"/>
        <v>28.530860032699604</v>
      </c>
      <c r="H78" s="34">
        <f t="shared" si="61"/>
        <v>23.271667796394318</v>
      </c>
      <c r="I78" s="34">
        <f t="shared" si="61"/>
        <v>21.092240998471706</v>
      </c>
      <c r="J78" s="34">
        <f t="shared" si="61"/>
        <v>20.034354486267723</v>
      </c>
      <c r="K78" s="6" t="s">
        <v>11</v>
      </c>
      <c r="M78" s="34">
        <f t="shared" ref="M78:V78" si="62">SQRT(M65^2+M52^2)</f>
        <v>105.24198578142214</v>
      </c>
      <c r="N78" s="34">
        <f t="shared" si="62"/>
        <v>105.02591789344166</v>
      </c>
      <c r="O78" s="34">
        <f t="shared" si="62"/>
        <v>105.73638289062471</v>
      </c>
      <c r="P78" s="34">
        <f t="shared" si="62"/>
        <v>105.18543237833784</v>
      </c>
      <c r="Q78" s="34">
        <f t="shared" si="62"/>
        <v>95.106341955013235</v>
      </c>
      <c r="R78" s="34">
        <f t="shared" si="62"/>
        <v>27.515120615464717</v>
      </c>
      <c r="S78" s="34">
        <f t="shared" si="62"/>
        <v>23.464225903171286</v>
      </c>
      <c r="T78" s="34">
        <f t="shared" si="62"/>
        <v>21.290268981521958</v>
      </c>
      <c r="U78" s="34">
        <f t="shared" si="62"/>
        <v>20.053956885493207</v>
      </c>
      <c r="V78" s="34">
        <f t="shared" si="62"/>
        <v>19.288459042091329</v>
      </c>
      <c r="W78" s="6" t="s">
        <v>11</v>
      </c>
    </row>
    <row r="79" spans="1:23">
      <c r="A79" s="34">
        <f t="shared" ref="A79:J79" si="63">SQRT(A53^2+A66^2)</f>
        <v>106.66324759128914</v>
      </c>
      <c r="B79" s="34">
        <f t="shared" si="63"/>
        <v>102.89412839245884</v>
      </c>
      <c r="C79" s="34">
        <f t="shared" si="63"/>
        <v>100.88316672922981</v>
      </c>
      <c r="D79" s="34">
        <f t="shared" si="63"/>
        <v>101.74469049786069</v>
      </c>
      <c r="E79" s="34">
        <f t="shared" si="63"/>
        <v>106.3897379532051</v>
      </c>
      <c r="F79" s="34">
        <f t="shared" si="63"/>
        <v>33.461958246747116</v>
      </c>
      <c r="G79" s="34">
        <f t="shared" si="63"/>
        <v>28.321124565916705</v>
      </c>
      <c r="H79" s="34">
        <f t="shared" si="63"/>
        <v>24.491207637329818</v>
      </c>
      <c r="I79" s="34">
        <f t="shared" si="63"/>
        <v>22.048885315727354</v>
      </c>
      <c r="J79" s="34">
        <f t="shared" si="63"/>
        <v>20.441345749163666</v>
      </c>
      <c r="K79" s="6" t="s">
        <v>12</v>
      </c>
      <c r="M79" s="34">
        <f t="shared" ref="M79:V79" si="64">SQRT(M66^2+M53^2)</f>
        <v>99.271954360836261</v>
      </c>
      <c r="N79" s="34">
        <f t="shared" si="64"/>
        <v>93.766089581913391</v>
      </c>
      <c r="O79" s="34">
        <f t="shared" si="64"/>
        <v>87.196953252962942</v>
      </c>
      <c r="P79" s="34">
        <f t="shared" si="64"/>
        <v>78.042575050206722</v>
      </c>
      <c r="Q79" s="34">
        <f t="shared" si="64"/>
        <v>66.39542823678967</v>
      </c>
      <c r="R79" s="34">
        <f t="shared" si="64"/>
        <v>27.276230917092217</v>
      </c>
      <c r="S79" s="34">
        <f t="shared" si="64"/>
        <v>24.042750897540017</v>
      </c>
      <c r="T79" s="34">
        <f t="shared" si="64"/>
        <v>21.803013086850108</v>
      </c>
      <c r="U79" s="34">
        <f t="shared" si="64"/>
        <v>20.191349486438646</v>
      </c>
      <c r="V79" s="34">
        <f t="shared" si="64"/>
        <v>18.916495442598677</v>
      </c>
      <c r="W79" s="6" t="s">
        <v>12</v>
      </c>
    </row>
    <row r="80" spans="1:23">
      <c r="A80" s="34">
        <f t="shared" ref="A80:J80" si="65">SQRT(A54^2+A67^2)</f>
        <v>104.78783856996381</v>
      </c>
      <c r="B80" s="34">
        <f t="shared" si="65"/>
        <v>97.390417003680881</v>
      </c>
      <c r="C80" s="34">
        <f t="shared" si="65"/>
        <v>90.624406688605816</v>
      </c>
      <c r="D80" s="34">
        <f t="shared" si="65"/>
        <v>84.332061546713831</v>
      </c>
      <c r="E80" s="34">
        <f t="shared" si="65"/>
        <v>77.837302282917122</v>
      </c>
      <c r="F80" s="34">
        <f t="shared" si="65"/>
        <v>30.049157050992019</v>
      </c>
      <c r="G80" s="34">
        <f t="shared" si="65"/>
        <v>27.2803472804333</v>
      </c>
      <c r="H80" s="34">
        <f t="shared" si="65"/>
        <v>24.531785555954627</v>
      </c>
      <c r="I80" s="34">
        <f t="shared" si="65"/>
        <v>22.270511205121331</v>
      </c>
      <c r="J80" s="34">
        <f t="shared" si="65"/>
        <v>20.452097734343472</v>
      </c>
      <c r="K80" s="6" t="s">
        <v>13</v>
      </c>
      <c r="M80" s="34">
        <f t="shared" ref="M80:V80" si="66">SQRT(M67^2+M54^2)</f>
        <v>93.828879040558718</v>
      </c>
      <c r="N80" s="34">
        <f t="shared" si="66"/>
        <v>84.579584541752567</v>
      </c>
      <c r="O80" s="34">
        <f t="shared" si="66"/>
        <v>73.750996581248259</v>
      </c>
      <c r="P80" s="34">
        <f t="shared" si="66"/>
        <v>60.69842235122514</v>
      </c>
      <c r="Q80" s="34">
        <f t="shared" si="66"/>
        <v>46.778153228459665</v>
      </c>
      <c r="R80" s="34">
        <f t="shared" si="66"/>
        <v>26.694143695227133</v>
      </c>
      <c r="S80" s="34">
        <f t="shared" si="66"/>
        <v>24.108033833602949</v>
      </c>
      <c r="T80" s="34">
        <f t="shared" si="66"/>
        <v>21.944115815914255</v>
      </c>
      <c r="U80" s="34">
        <f t="shared" si="66"/>
        <v>20.138963939738854</v>
      </c>
      <c r="V80" s="34">
        <f t="shared" si="66"/>
        <v>18.54023566976317</v>
      </c>
      <c r="W80" s="6" t="s">
        <v>13</v>
      </c>
    </row>
    <row r="81" spans="1:23">
      <c r="A81" s="34">
        <f t="shared" ref="A81:J81" si="67">SQRT(A55^2+A68^2)</f>
        <v>102.48312326679424</v>
      </c>
      <c r="B81" s="34">
        <f t="shared" si="67"/>
        <v>92.475241680045414</v>
      </c>
      <c r="C81" s="34">
        <f t="shared" si="67"/>
        <v>82.300507206705433</v>
      </c>
      <c r="D81" s="34">
        <f t="shared" si="67"/>
        <v>71.477632363142746</v>
      </c>
      <c r="E81" s="34">
        <f t="shared" si="67"/>
        <v>59.710084170426484</v>
      </c>
      <c r="F81" s="34">
        <f t="shared" si="67"/>
        <v>28.654864036614793</v>
      </c>
      <c r="G81" s="34">
        <f t="shared" si="67"/>
        <v>26.533658977787688</v>
      </c>
      <c r="H81" s="34">
        <f t="shared" si="67"/>
        <v>24.282372883923891</v>
      </c>
      <c r="I81" s="34">
        <f t="shared" si="67"/>
        <v>22.181366440294244</v>
      </c>
      <c r="J81" s="34">
        <f t="shared" si="67"/>
        <v>20.286696370381868</v>
      </c>
      <c r="K81" s="6" t="s">
        <v>14</v>
      </c>
      <c r="M81" s="34">
        <f t="shared" ref="M81:V81" si="68">SQRT(M68^2+M55^2)</f>
        <v>89.980183273372816</v>
      </c>
      <c r="N81" s="34">
        <f t="shared" si="68"/>
        <v>78.437903492434941</v>
      </c>
      <c r="O81" s="34">
        <f t="shared" si="68"/>
        <v>65.211770108118259</v>
      </c>
      <c r="P81" s="34">
        <f t="shared" si="68"/>
        <v>49.892983480874072</v>
      </c>
      <c r="Q81" s="34">
        <f t="shared" si="68"/>
        <v>33.396606386612561</v>
      </c>
      <c r="R81" s="34">
        <f t="shared" si="68"/>
        <v>26.251908367904559</v>
      </c>
      <c r="S81" s="34">
        <f t="shared" si="68"/>
        <v>24.022267840278349</v>
      </c>
      <c r="T81" s="34">
        <f t="shared" si="68"/>
        <v>21.944844154694572</v>
      </c>
      <c r="U81" s="34">
        <f t="shared" si="68"/>
        <v>20.052027655273314</v>
      </c>
      <c r="V81" s="34">
        <f t="shared" si="68"/>
        <v>18.275702315288648</v>
      </c>
      <c r="W81" s="6" t="s">
        <v>14</v>
      </c>
    </row>
    <row r="82" spans="1:23">
      <c r="A82" s="34">
        <f t="shared" ref="A82:J82" si="69">SQRT(A56^2+A69^2)</f>
        <v>100.67589637208233</v>
      </c>
      <c r="B82" s="34">
        <f t="shared" si="69"/>
        <v>89.235979241700107</v>
      </c>
      <c r="C82" s="34">
        <f t="shared" si="69"/>
        <v>77.139234199819313</v>
      </c>
      <c r="D82" s="34">
        <f t="shared" si="69"/>
        <v>63.775356220072162</v>
      </c>
      <c r="E82" s="34">
        <f t="shared" si="69"/>
        <v>48.946121835793647</v>
      </c>
      <c r="F82" s="34">
        <f t="shared" si="69"/>
        <v>28.080063135689535</v>
      </c>
      <c r="G82" s="34">
        <f t="shared" si="69"/>
        <v>26.140356377210651</v>
      </c>
      <c r="H82" s="34">
        <f t="shared" si="69"/>
        <v>24.066610672667284</v>
      </c>
      <c r="I82" s="34">
        <f t="shared" si="69"/>
        <v>22.038291115108954</v>
      </c>
      <c r="J82" s="34">
        <f t="shared" si="69"/>
        <v>20.117146508169412</v>
      </c>
      <c r="K82" s="6" t="s">
        <v>15</v>
      </c>
      <c r="M82" s="34">
        <f t="shared" ref="M82:V82" si="70">SQRT(M69^2+M56^2)</f>
        <v>88.353708301684165</v>
      </c>
      <c r="N82" s="34">
        <f t="shared" si="70"/>
        <v>75.836431418670074</v>
      </c>
      <c r="O82" s="34">
        <f t="shared" si="70"/>
        <v>61.719168135160665</v>
      </c>
      <c r="P82" s="34">
        <f t="shared" si="70"/>
        <v>45.655533873236465</v>
      </c>
      <c r="Q82" s="34">
        <f t="shared" si="70"/>
        <v>28.011977839542094</v>
      </c>
      <c r="R82" s="34">
        <f t="shared" si="70"/>
        <v>26.057740591582434</v>
      </c>
      <c r="S82" s="34">
        <f t="shared" si="70"/>
        <v>23.981111883947229</v>
      </c>
      <c r="T82" s="34">
        <f t="shared" si="70"/>
        <v>21.954286267534293</v>
      </c>
      <c r="U82" s="34">
        <f t="shared" si="70"/>
        <v>20.03189459114639</v>
      </c>
      <c r="V82" s="34">
        <f t="shared" si="70"/>
        <v>18.18181818181818</v>
      </c>
      <c r="W82" s="6" t="s">
        <v>15</v>
      </c>
    </row>
    <row r="83" spans="1:23">
      <c r="A83" s="6" t="s">
        <v>6</v>
      </c>
      <c r="B83" s="6" t="s">
        <v>7</v>
      </c>
      <c r="C83" s="6" t="s">
        <v>8</v>
      </c>
      <c r="D83" s="6" t="s">
        <v>9</v>
      </c>
      <c r="E83" s="6" t="s">
        <v>10</v>
      </c>
      <c r="F83" s="6" t="s">
        <v>11</v>
      </c>
      <c r="G83" s="6" t="s">
        <v>12</v>
      </c>
      <c r="H83" s="6" t="s">
        <v>13</v>
      </c>
      <c r="I83" s="6" t="s">
        <v>14</v>
      </c>
      <c r="J83" s="6" t="s">
        <v>15</v>
      </c>
    </row>
    <row r="85" spans="1:23">
      <c r="A85" s="18" t="s">
        <v>19</v>
      </c>
      <c r="B85" s="19"/>
      <c r="C85" s="19"/>
      <c r="D85" s="19"/>
      <c r="E85" s="19"/>
      <c r="F85" s="19"/>
      <c r="G85" s="19"/>
      <c r="H85" s="19"/>
      <c r="I85" s="19"/>
      <c r="J85" s="20"/>
      <c r="K85" s="9"/>
      <c r="M85" s="21" t="s">
        <v>23</v>
      </c>
      <c r="N85" s="22"/>
      <c r="O85" s="22"/>
      <c r="P85" s="22"/>
      <c r="Q85" s="22"/>
      <c r="R85" s="22"/>
      <c r="S85" s="22"/>
      <c r="T85" s="22"/>
      <c r="U85" s="22"/>
      <c r="V85" s="23"/>
    </row>
    <row r="86" spans="1:23">
      <c r="A86" s="35">
        <f t="shared" ref="A86:J86" si="71">1/2*A32*A73^2*(1/2*$D$7^2)</f>
        <v>25.000000000000004</v>
      </c>
      <c r="B86" s="35">
        <f t="shared" si="71"/>
        <v>30.349776294074989</v>
      </c>
      <c r="C86" s="35">
        <f t="shared" si="71"/>
        <v>36.456646978944484</v>
      </c>
      <c r="D86" s="35">
        <f t="shared" si="71"/>
        <v>43.498971401064907</v>
      </c>
      <c r="E86" s="35">
        <f t="shared" si="71"/>
        <v>51.356442834379052</v>
      </c>
      <c r="F86" s="35">
        <f t="shared" si="71"/>
        <v>59.347202393728594</v>
      </c>
      <c r="G86" s="35">
        <f t="shared" si="71"/>
        <v>66.361408567434339</v>
      </c>
      <c r="H86" s="35">
        <f t="shared" si="71"/>
        <v>71.948689388497399</v>
      </c>
      <c r="I86" s="35">
        <f t="shared" si="71"/>
        <v>76.247240988959064</v>
      </c>
      <c r="J86" s="35">
        <f t="shared" si="71"/>
        <v>79.65762829392753</v>
      </c>
      <c r="K86" s="6" t="s">
        <v>6</v>
      </c>
      <c r="M86" s="35">
        <f t="shared" ref="M86:M95" si="72">1/2*A32*M73^2*(1/2*$D$7^2)</f>
        <v>30.608921538873556</v>
      </c>
      <c r="N86" s="35">
        <f t="shared" ref="N86:N95" si="73">1/2*B32*N73^2*(1/2*$D$7^2)</f>
        <v>36.736351401774755</v>
      </c>
      <c r="O86" s="35">
        <f t="shared" ref="O86:O95" si="74">1/2*C32*O73^2*(1/2*$D$7^2)</f>
        <v>43.809711871297203</v>
      </c>
      <c r="P86" s="35">
        <f t="shared" ref="P86:P95" si="75">1/2*D32*P73^2*(1/2*$D$7^2)</f>
        <v>51.682444967280453</v>
      </c>
      <c r="Q86" s="35">
        <f t="shared" ref="Q86:Q95" si="76">1/2*E32*Q73^2*(1/2*$D$7^2)</f>
        <v>59.635971683603231</v>
      </c>
      <c r="R86" s="35">
        <f t="shared" ref="R86:R95" si="77">1/2*F32*R73^2*(1/2*$D$7^2)</f>
        <v>66.557248140432307</v>
      </c>
      <c r="S86" s="35">
        <f t="shared" ref="S86:S95" si="78">1/2*G32*S73^2*(1/2*$D$7^2)</f>
        <v>72.061589508850659</v>
      </c>
      <c r="T86" s="35">
        <f t="shared" ref="T86:T95" si="79">1/2*H32*T73^2*(1/2*$D$7^2)</f>
        <v>76.309595717347719</v>
      </c>
      <c r="U86" s="35">
        <f t="shared" ref="U86:U95" si="80">1/2*I32*U73^2*(1/2*$D$7^2)</f>
        <v>79.694933521478788</v>
      </c>
      <c r="V86" s="35">
        <f t="shared" ref="V86:V95" si="81">1/2*J32*V73^2*(1/2*$D$7^2)</f>
        <v>82.6721166987099</v>
      </c>
      <c r="W86" s="6" t="s">
        <v>6</v>
      </c>
    </row>
    <row r="87" spans="1:23">
      <c r="A87" s="35">
        <f t="shared" ref="A87:J87" si="82">1/2*A33*A74^2*(1/2*$D$7^2)</f>
        <v>25.259145244798574</v>
      </c>
      <c r="B87" s="35">
        <f t="shared" si="82"/>
        <v>30.409661374211385</v>
      </c>
      <c r="C87" s="35">
        <f t="shared" si="82"/>
        <v>36.421063784189627</v>
      </c>
      <c r="D87" s="35">
        <f t="shared" si="82"/>
        <v>43.644440340760191</v>
      </c>
      <c r="E87" s="35">
        <f t="shared" si="82"/>
        <v>52.125315213141619</v>
      </c>
      <c r="F87" s="35">
        <f t="shared" si="82"/>
        <v>61.010527265696119</v>
      </c>
      <c r="G87" s="35">
        <f t="shared" si="82"/>
        <v>68.218554505196209</v>
      </c>
      <c r="H87" s="35">
        <f t="shared" si="82"/>
        <v>73.479626572842861</v>
      </c>
      <c r="I87" s="35">
        <f t="shared" si="82"/>
        <v>77.272652436846656</v>
      </c>
      <c r="J87" s="35">
        <f t="shared" si="82"/>
        <v>80.171088522255644</v>
      </c>
      <c r="K87" s="6" t="s">
        <v>7</v>
      </c>
      <c r="M87" s="35">
        <f t="shared" si="72"/>
        <v>31.126238918313827</v>
      </c>
      <c r="N87" s="35">
        <f t="shared" si="73"/>
        <v>37.210685131377915</v>
      </c>
      <c r="O87" s="35">
        <f t="shared" si="74"/>
        <v>44.595177408609125</v>
      </c>
      <c r="P87" s="35">
        <f t="shared" si="75"/>
        <v>53.250389800773874</v>
      </c>
      <c r="Q87" s="35">
        <f t="shared" si="76"/>
        <v>62.105160286570005</v>
      </c>
      <c r="R87" s="35">
        <f t="shared" si="77"/>
        <v>68.909860515320972</v>
      </c>
      <c r="S87" s="35">
        <f t="shared" si="78"/>
        <v>73.842087795226035</v>
      </c>
      <c r="T87" s="35">
        <f t="shared" si="79"/>
        <v>77.455951826983437</v>
      </c>
      <c r="U87" s="35">
        <f t="shared" si="80"/>
        <v>80.271103974469327</v>
      </c>
      <c r="V87" s="35">
        <f t="shared" si="81"/>
        <v>82.737293646239777</v>
      </c>
      <c r="W87" s="6" t="s">
        <v>7</v>
      </c>
    </row>
    <row r="88" spans="1:23">
      <c r="A88" s="35">
        <f t="shared" ref="A88:J88" si="83">1/2*A34*A75^2*(1/2*$D$7^2)</f>
        <v>25.996281966932717</v>
      </c>
      <c r="B88" s="35">
        <f t="shared" si="83"/>
        <v>30.673031582464073</v>
      </c>
      <c r="C88" s="35">
        <f t="shared" si="83"/>
        <v>36.418926874139316</v>
      </c>
      <c r="D88" s="35">
        <f t="shared" si="83"/>
        <v>43.955541317743766</v>
      </c>
      <c r="E88" s="35">
        <f t="shared" si="83"/>
        <v>53.891691912293538</v>
      </c>
      <c r="F88" s="35">
        <f t="shared" si="83"/>
        <v>65.404750485326687</v>
      </c>
      <c r="G88" s="35">
        <f t="shared" si="83"/>
        <v>72.631919052933384</v>
      </c>
      <c r="H88" s="35">
        <f t="shared" si="83"/>
        <v>76.789202689278198</v>
      </c>
      <c r="I88" s="35">
        <f t="shared" si="83"/>
        <v>79.352466586705006</v>
      </c>
      <c r="J88" s="35">
        <f t="shared" si="83"/>
        <v>81.179678655623448</v>
      </c>
      <c r="K88" s="6" t="s">
        <v>8</v>
      </c>
      <c r="M88" s="35">
        <f t="shared" si="72"/>
        <v>31.635383800209784</v>
      </c>
      <c r="N88" s="35">
        <f t="shared" si="73"/>
        <v>37.510678058093269</v>
      </c>
      <c r="O88" s="35">
        <f t="shared" si="74"/>
        <v>45.514714335166857</v>
      </c>
      <c r="P88" s="35">
        <f t="shared" si="75"/>
        <v>56.285015524532149</v>
      </c>
      <c r="Q88" s="35">
        <f t="shared" si="76"/>
        <v>68.289887435795791</v>
      </c>
      <c r="R88" s="35">
        <f t="shared" si="77"/>
        <v>74.048023731430249</v>
      </c>
      <c r="S88" s="35">
        <f t="shared" si="78"/>
        <v>77.38699194088845</v>
      </c>
      <c r="T88" s="35">
        <f t="shared" si="79"/>
        <v>79.609582984294406</v>
      </c>
      <c r="U88" s="35">
        <f t="shared" si="80"/>
        <v>81.29959801428636</v>
      </c>
      <c r="V88" s="35">
        <f t="shared" si="81"/>
        <v>82.797107797585653</v>
      </c>
      <c r="W88" s="6" t="s">
        <v>8</v>
      </c>
    </row>
    <row r="89" spans="1:23">
      <c r="A89" s="35">
        <f t="shared" ref="A89:J89" si="84">1/2*A35*A76^2*(1/2*$D$7^2)</f>
        <v>27.062714035166273</v>
      </c>
      <c r="B89" s="35">
        <f t="shared" si="84"/>
        <v>30.832495674953616</v>
      </c>
      <c r="C89" s="35">
        <f t="shared" si="84"/>
        <v>35.951656504478223</v>
      </c>
      <c r="D89" s="35">
        <f t="shared" si="84"/>
        <v>43.71720866024247</v>
      </c>
      <c r="E89" s="35">
        <f t="shared" si="84"/>
        <v>56.267670764565487</v>
      </c>
      <c r="F89" s="35">
        <f t="shared" si="84"/>
        <v>75.823149138099083</v>
      </c>
      <c r="G89" s="35">
        <f t="shared" si="84"/>
        <v>80.912601726119391</v>
      </c>
      <c r="H89" s="35">
        <f t="shared" si="84"/>
        <v>82.010771700930363</v>
      </c>
      <c r="I89" s="35">
        <f t="shared" si="84"/>
        <v>82.293356909900979</v>
      </c>
      <c r="J89" s="35">
        <f t="shared" si="84"/>
        <v>82.514125976396784</v>
      </c>
      <c r="K89" s="6" t="s">
        <v>9</v>
      </c>
      <c r="M89" s="35">
        <f t="shared" si="72"/>
        <v>31.60179956747638</v>
      </c>
      <c r="N89" s="35">
        <f t="shared" si="73"/>
        <v>36.767604511849299</v>
      </c>
      <c r="O89" s="35">
        <f t="shared" si="74"/>
        <v>45.363678781239102</v>
      </c>
      <c r="P89" s="35">
        <f t="shared" si="75"/>
        <v>60.662210795948106</v>
      </c>
      <c r="Q89" s="35">
        <f t="shared" si="76"/>
        <v>84.681453952772202</v>
      </c>
      <c r="R89" s="35">
        <f t="shared" si="77"/>
        <v>83.001402623938404</v>
      </c>
      <c r="S89" s="35">
        <f t="shared" si="78"/>
        <v>82.605922034298658</v>
      </c>
      <c r="T89" s="35">
        <f t="shared" si="79"/>
        <v>82.497187284322223</v>
      </c>
      <c r="U89" s="35">
        <f t="shared" si="80"/>
        <v>82.588752969852322</v>
      </c>
      <c r="V89" s="35">
        <f t="shared" si="81"/>
        <v>82.809515937698819</v>
      </c>
      <c r="W89" s="6" t="s">
        <v>9</v>
      </c>
    </row>
    <row r="90" spans="1:23">
      <c r="A90" s="35">
        <f t="shared" ref="A90:J90" si="85">1/2*A36*A77^2*(1/2*$D$7^2)</f>
        <v>28.13779427722708</v>
      </c>
      <c r="B90" s="35">
        <f t="shared" si="85"/>
        <v>30.413707490085518</v>
      </c>
      <c r="C90" s="35">
        <f t="shared" si="85"/>
        <v>34.278968102574531</v>
      </c>
      <c r="D90" s="35">
        <f t="shared" si="85"/>
        <v>41.638454515198909</v>
      </c>
      <c r="E90" s="35">
        <f t="shared" si="85"/>
        <v>57.255548953164734</v>
      </c>
      <c r="F90" s="35">
        <f t="shared" si="85"/>
        <v>106.27721476837543</v>
      </c>
      <c r="G90" s="35">
        <f t="shared" si="85"/>
        <v>94.386799455416579</v>
      </c>
      <c r="H90" s="35">
        <f t="shared" si="85"/>
        <v>88.385218109280032</v>
      </c>
      <c r="I90" s="35">
        <f t="shared" si="85"/>
        <v>85.392775168197318</v>
      </c>
      <c r="J90" s="35">
        <f t="shared" si="85"/>
        <v>83.812513158182824</v>
      </c>
      <c r="K90" s="6" t="s">
        <v>10</v>
      </c>
      <c r="M90" s="35">
        <f t="shared" si="72"/>
        <v>30.354658188816902</v>
      </c>
      <c r="N90" s="35">
        <f t="shared" si="73"/>
        <v>33.644630777964046</v>
      </c>
      <c r="O90" s="35">
        <f t="shared" si="74"/>
        <v>40.958238046593237</v>
      </c>
      <c r="P90" s="35">
        <f t="shared" si="75"/>
        <v>61.562694034752134</v>
      </c>
      <c r="Q90" s="35">
        <f t="shared" si="76"/>
        <v>147.12629241912992</v>
      </c>
      <c r="R90" s="35">
        <f t="shared" si="77"/>
        <v>94.853458616978855</v>
      </c>
      <c r="S90" s="35">
        <f t="shared" si="78"/>
        <v>88.464800608277812</v>
      </c>
      <c r="T90" s="35">
        <f t="shared" si="79"/>
        <v>85.410355639214117</v>
      </c>
      <c r="U90" s="35">
        <f t="shared" si="80"/>
        <v>83.802814025392493</v>
      </c>
      <c r="V90" s="35">
        <f t="shared" si="81"/>
        <v>82.767874982103905</v>
      </c>
      <c r="W90" s="6" t="s">
        <v>10</v>
      </c>
    </row>
    <row r="91" spans="1:23">
      <c r="A91" s="35">
        <f t="shared" ref="A91:J91" si="86">1/2*A37*A78^2*(1/2*$D$7^2)</f>
        <v>28.729915601032449</v>
      </c>
      <c r="B91" s="35">
        <f t="shared" si="86"/>
        <v>28.94299696373767</v>
      </c>
      <c r="C91" s="35">
        <f t="shared" si="86"/>
        <v>30.697845599152345</v>
      </c>
      <c r="D91" s="35">
        <f t="shared" si="86"/>
        <v>36.533929416275804</v>
      </c>
      <c r="E91" s="35">
        <f t="shared" si="86"/>
        <v>60.419651863147187</v>
      </c>
      <c r="F91" s="35">
        <f t="shared" si="86"/>
        <v>48.635433143436615</v>
      </c>
      <c r="G91" s="35">
        <f t="shared" si="86"/>
        <v>20.350249355137393</v>
      </c>
      <c r="H91" s="35">
        <f t="shared" si="86"/>
        <v>13.539263050643413</v>
      </c>
      <c r="I91" s="35">
        <f t="shared" si="86"/>
        <v>11.12206575844027</v>
      </c>
      <c r="J91" s="35">
        <f t="shared" si="86"/>
        <v>10.034383992035893</v>
      </c>
      <c r="K91" s="6" t="s">
        <v>11</v>
      </c>
      <c r="M91" s="35">
        <f t="shared" si="72"/>
        <v>27.689688928042656</v>
      </c>
      <c r="N91" s="35">
        <f t="shared" si="73"/>
        <v>27.576108573399875</v>
      </c>
      <c r="O91" s="35">
        <f t="shared" si="74"/>
        <v>27.950456666981992</v>
      </c>
      <c r="P91" s="35">
        <f t="shared" si="75"/>
        <v>27.65993796154471</v>
      </c>
      <c r="Q91" s="35">
        <f t="shared" si="76"/>
        <v>22.613040700159782</v>
      </c>
      <c r="R91" s="35">
        <f t="shared" si="77"/>
        <v>18.927046562089291</v>
      </c>
      <c r="S91" s="35">
        <f t="shared" si="78"/>
        <v>13.76424743087636</v>
      </c>
      <c r="T91" s="35">
        <f t="shared" si="79"/>
        <v>11.331888832638903</v>
      </c>
      <c r="U91" s="35">
        <f t="shared" si="80"/>
        <v>10.054029669130513</v>
      </c>
      <c r="V91" s="35">
        <f t="shared" si="81"/>
        <v>9.3011163054608712</v>
      </c>
      <c r="W91" s="6" t="s">
        <v>11</v>
      </c>
    </row>
    <row r="92" spans="1:23">
      <c r="A92" s="35">
        <f t="shared" ref="A92:J92" si="87">1/2*A38*A79^2*(1/2*$D$7^2)</f>
        <v>28.442620966801623</v>
      </c>
      <c r="B92" s="35">
        <f t="shared" si="87"/>
        <v>26.468004144109514</v>
      </c>
      <c r="C92" s="35">
        <f t="shared" si="87"/>
        <v>25.443533323293959</v>
      </c>
      <c r="D92" s="35">
        <f t="shared" si="87"/>
        <v>25.879955111263662</v>
      </c>
      <c r="E92" s="35">
        <f t="shared" si="87"/>
        <v>28.296940854379127</v>
      </c>
      <c r="F92" s="35">
        <f t="shared" si="87"/>
        <v>27.99256624267619</v>
      </c>
      <c r="G92" s="35">
        <f t="shared" si="87"/>
        <v>20.052152416954268</v>
      </c>
      <c r="H92" s="35">
        <f t="shared" si="87"/>
        <v>14.995481288370064</v>
      </c>
      <c r="I92" s="35">
        <f t="shared" si="87"/>
        <v>12.153833591652436</v>
      </c>
      <c r="J92" s="35">
        <f t="shared" si="87"/>
        <v>10.44621540092129</v>
      </c>
      <c r="K92" s="6" t="s">
        <v>12</v>
      </c>
      <c r="M92" s="35">
        <f t="shared" si="72"/>
        <v>24.637302306549902</v>
      </c>
      <c r="N92" s="35">
        <f t="shared" si="73"/>
        <v>21.980198888708522</v>
      </c>
      <c r="O92" s="35">
        <f t="shared" si="74"/>
        <v>19.008271641498514</v>
      </c>
      <c r="P92" s="35">
        <f t="shared" si="75"/>
        <v>15.226608801167876</v>
      </c>
      <c r="Q92" s="35">
        <f t="shared" si="76"/>
        <v>11.020882226866719</v>
      </c>
      <c r="R92" s="35">
        <f t="shared" si="77"/>
        <v>18.599819326063439</v>
      </c>
      <c r="S92" s="35">
        <f t="shared" si="78"/>
        <v>14.451346768029035</v>
      </c>
      <c r="T92" s="35">
        <f t="shared" si="79"/>
        <v>11.884284491633927</v>
      </c>
      <c r="U92" s="35">
        <f t="shared" si="80"/>
        <v>10.192264852087657</v>
      </c>
      <c r="V92" s="35">
        <f t="shared" si="81"/>
        <v>8.9458449957464143</v>
      </c>
      <c r="W92" s="6" t="s">
        <v>12</v>
      </c>
    </row>
    <row r="93" spans="1:23">
      <c r="A93" s="35">
        <f t="shared" ref="A93:J93" si="88">1/2*A39*A80^2*(1/2*$D$7^2)</f>
        <v>27.45122778041199</v>
      </c>
      <c r="B93" s="35">
        <f t="shared" si="88"/>
        <v>23.71223331037714</v>
      </c>
      <c r="C93" s="35">
        <f t="shared" si="88"/>
        <v>20.531957719154562</v>
      </c>
      <c r="D93" s="35">
        <f t="shared" si="88"/>
        <v>17.779741511796828</v>
      </c>
      <c r="E93" s="35">
        <f t="shared" si="88"/>
        <v>15.14661406670554</v>
      </c>
      <c r="F93" s="35">
        <f t="shared" si="88"/>
        <v>22.573795986879585</v>
      </c>
      <c r="G93" s="35">
        <f t="shared" si="88"/>
        <v>18.60543369352612</v>
      </c>
      <c r="H93" s="35">
        <f t="shared" si="88"/>
        <v>15.045212564083604</v>
      </c>
      <c r="I93" s="35">
        <f t="shared" si="88"/>
        <v>12.399391733435872</v>
      </c>
      <c r="J93" s="35">
        <f t="shared" si="88"/>
        <v>10.457207543378436</v>
      </c>
      <c r="K93" s="6" t="s">
        <v>13</v>
      </c>
      <c r="M93" s="35">
        <f t="shared" si="72"/>
        <v>22.009646355019505</v>
      </c>
      <c r="N93" s="35">
        <f t="shared" si="73"/>
        <v>17.88426530313868</v>
      </c>
      <c r="O93" s="35">
        <f t="shared" si="74"/>
        <v>13.598023741818233</v>
      </c>
      <c r="P93" s="35">
        <f t="shared" si="75"/>
        <v>9.2107461898192717</v>
      </c>
      <c r="Q93" s="35">
        <f t="shared" si="76"/>
        <v>5.4704890486631292</v>
      </c>
      <c r="R93" s="35">
        <f t="shared" si="77"/>
        <v>17.814432690535867</v>
      </c>
      <c r="S93" s="35">
        <f t="shared" si="78"/>
        <v>14.529932383053618</v>
      </c>
      <c r="T93" s="35">
        <f t="shared" si="79"/>
        <v>12.038605473556457</v>
      </c>
      <c r="U93" s="35">
        <f t="shared" si="80"/>
        <v>10.13944671415255</v>
      </c>
      <c r="V93" s="35">
        <f t="shared" si="81"/>
        <v>8.5935084672589674</v>
      </c>
      <c r="W93" s="6" t="s">
        <v>13</v>
      </c>
    </row>
    <row r="94" spans="1:23">
      <c r="A94" s="35">
        <f t="shared" ref="A94:J94" si="89">1/2*A40*A81^2*(1/2*$D$7^2)</f>
        <v>26.256976386292358</v>
      </c>
      <c r="B94" s="35">
        <f t="shared" si="89"/>
        <v>21.379175809457024</v>
      </c>
      <c r="C94" s="35">
        <f t="shared" si="89"/>
        <v>16.933433716202437</v>
      </c>
      <c r="D94" s="35">
        <f t="shared" si="89"/>
        <v>12.77262982060148</v>
      </c>
      <c r="E94" s="35">
        <f t="shared" si="89"/>
        <v>8.9132353790985395</v>
      </c>
      <c r="F94" s="35">
        <f t="shared" si="89"/>
        <v>20.527530823922003</v>
      </c>
      <c r="G94" s="35">
        <f t="shared" si="89"/>
        <v>17.600876468738331</v>
      </c>
      <c r="H94" s="35">
        <f t="shared" si="89"/>
        <v>14.740840821848058</v>
      </c>
      <c r="I94" s="35">
        <f t="shared" si="89"/>
        <v>12.300325428965296</v>
      </c>
      <c r="J94" s="35">
        <f t="shared" si="89"/>
        <v>10.288751240601623</v>
      </c>
      <c r="K94" s="6" t="s">
        <v>14</v>
      </c>
      <c r="M94" s="35">
        <f t="shared" si="72"/>
        <v>20.241083454774408</v>
      </c>
      <c r="N94" s="35">
        <f t="shared" si="73"/>
        <v>15.381261760721346</v>
      </c>
      <c r="O94" s="35">
        <f t="shared" si="74"/>
        <v>10.631437401585167</v>
      </c>
      <c r="P94" s="35">
        <f t="shared" si="75"/>
        <v>6.2232745015569337</v>
      </c>
      <c r="Q94" s="35">
        <f t="shared" si="76"/>
        <v>2.7883332953558275</v>
      </c>
      <c r="R94" s="35">
        <f t="shared" si="77"/>
        <v>17.229067323921438</v>
      </c>
      <c r="S94" s="35">
        <f t="shared" si="78"/>
        <v>14.426733804751787</v>
      </c>
      <c r="T94" s="35">
        <f t="shared" si="79"/>
        <v>12.039404624345813</v>
      </c>
      <c r="U94" s="35">
        <f t="shared" si="80"/>
        <v>10.052095327196147</v>
      </c>
      <c r="V94" s="35">
        <f t="shared" si="81"/>
        <v>8.3500323779261727</v>
      </c>
      <c r="W94" s="6" t="s">
        <v>14</v>
      </c>
    </row>
    <row r="95" spans="1:23">
      <c r="A95" s="35">
        <f t="shared" ref="A95:J95" si="90">1/2*A41*A82^2*(1/2*$D$7^2)</f>
        <v>25.339090275805656</v>
      </c>
      <c r="B95" s="35">
        <f t="shared" si="90"/>
        <v>19.907649978062835</v>
      </c>
      <c r="C95" s="35">
        <f t="shared" si="90"/>
        <v>14.876153632336436</v>
      </c>
      <c r="D95" s="35">
        <f t="shared" si="90"/>
        <v>10.168240152492745</v>
      </c>
      <c r="E95" s="35">
        <f t="shared" si="90"/>
        <v>5.989307106910891</v>
      </c>
      <c r="F95" s="35">
        <f t="shared" si="90"/>
        <v>19.712248642607765</v>
      </c>
      <c r="G95" s="35">
        <f t="shared" si="90"/>
        <v>17.082955788189441</v>
      </c>
      <c r="H95" s="35">
        <f t="shared" si="90"/>
        <v>14.480043731743574</v>
      </c>
      <c r="I95" s="35">
        <f t="shared" si="90"/>
        <v>12.142156881857259</v>
      </c>
      <c r="J95" s="35">
        <f t="shared" si="90"/>
        <v>10.117489590778822</v>
      </c>
      <c r="K95" s="6" t="s">
        <v>15</v>
      </c>
      <c r="M95" s="35">
        <f t="shared" si="72"/>
        <v>19.515944426647739</v>
      </c>
      <c r="N95" s="35">
        <f t="shared" si="73"/>
        <v>14.377910825796626</v>
      </c>
      <c r="O95" s="35">
        <f t="shared" si="74"/>
        <v>9.5231392882405821</v>
      </c>
      <c r="P95" s="35">
        <f t="shared" si="75"/>
        <v>5.2110694331256067</v>
      </c>
      <c r="Q95" s="35">
        <f t="shared" si="76"/>
        <v>1.9616772562074938</v>
      </c>
      <c r="R95" s="35">
        <f t="shared" si="77"/>
        <v>16.975146118455076</v>
      </c>
      <c r="S95" s="35">
        <f t="shared" si="78"/>
        <v>14.377343179759878</v>
      </c>
      <c r="T95" s="35">
        <f t="shared" si="79"/>
        <v>12.049767137921124</v>
      </c>
      <c r="U95" s="35">
        <f t="shared" si="80"/>
        <v>10.031920022770001</v>
      </c>
      <c r="V95" s="35">
        <f t="shared" si="81"/>
        <v>8.2644628099173545</v>
      </c>
      <c r="W95" s="6" t="s">
        <v>15</v>
      </c>
    </row>
    <row r="96" spans="1:23">
      <c r="A96" s="6" t="s">
        <v>6</v>
      </c>
      <c r="B96" s="6" t="s">
        <v>7</v>
      </c>
      <c r="C96" s="6" t="s">
        <v>8</v>
      </c>
      <c r="D96" s="6" t="s">
        <v>9</v>
      </c>
      <c r="E96" s="6" t="s">
        <v>10</v>
      </c>
      <c r="F96" s="6" t="s">
        <v>11</v>
      </c>
      <c r="G96" s="6" t="s">
        <v>12</v>
      </c>
      <c r="H96" s="6" t="s">
        <v>13</v>
      </c>
      <c r="I96" s="6" t="s">
        <v>14</v>
      </c>
      <c r="J96" s="6" t="s">
        <v>15</v>
      </c>
      <c r="M96" s="6" t="s">
        <v>6</v>
      </c>
      <c r="N96" s="6" t="s">
        <v>7</v>
      </c>
      <c r="O96" s="6" t="s">
        <v>8</v>
      </c>
      <c r="P96" s="6" t="s">
        <v>9</v>
      </c>
      <c r="Q96" s="6" t="s">
        <v>10</v>
      </c>
      <c r="R96" s="6" t="s">
        <v>11</v>
      </c>
      <c r="S96" s="6" t="s">
        <v>12</v>
      </c>
      <c r="T96" s="6" t="s">
        <v>13</v>
      </c>
      <c r="U96" s="6" t="s">
        <v>14</v>
      </c>
      <c r="V96" s="6" t="s">
        <v>15</v>
      </c>
    </row>
  </sheetData>
  <mergeCells count="8">
    <mergeCell ref="A31:J31"/>
    <mergeCell ref="A44:W44"/>
    <mergeCell ref="G10:H10"/>
    <mergeCell ref="A1:U1"/>
    <mergeCell ref="A4:U4"/>
    <mergeCell ref="A16:K16"/>
    <mergeCell ref="A10:B10"/>
    <mergeCell ref="D10:E10"/>
  </mergeCells>
  <phoneticPr fontId="1"/>
  <hyperlinks>
    <hyperlink ref="O3" r:id="rId1" xr:uid="{6AA3DB65-5B02-2F40-ADE3-E1667D2C84A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有限要素法 誘電体</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Excelのソルバを用いた有限要素法による静電界の数値計算</dc:title>
  <dc:subject/>
  <dc:creator/>
  <cp:keywords/>
  <dc:description/>
  <cp:lastModifiedBy/>
  <dcterms:created xsi:type="dcterms:W3CDTF">2006-09-16T00:00:00Z</dcterms:created>
  <dcterms:modified xsi:type="dcterms:W3CDTF">2020-11-07T06:22:14Z</dcterms:modified>
  <cp:category/>
</cp:coreProperties>
</file>